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24390" windowHeight="11730" activeTab="0"/>
  </bookViews>
  <sheets>
    <sheet name="C-3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<sst xmlns="http://schemas.openxmlformats.org/spreadsheetml/2006/main" count="66" uniqueCount="54">
  <si>
    <t>Единица</t>
  </si>
  <si>
    <t>Опресненная вода</t>
  </si>
  <si>
    <t>Импорт воды</t>
  </si>
  <si>
    <t>Экспорт воды</t>
  </si>
  <si>
    <t>млрд. международных долларов</t>
  </si>
  <si>
    <t>Дополнительная информация</t>
  </si>
  <si>
    <t>Связанные с водой вопросники, а также соответствующие определения, разработанные СОООН можно найти на http://unstats.un.org/unsd/environment/questionnaire2013.html</t>
  </si>
  <si>
    <t>домашними хозяйствами</t>
  </si>
  <si>
    <t xml:space="preserve">сельским хозяйством, лесным хозяйством и рыболовством (МСОК 01-03) </t>
  </si>
  <si>
    <t>обрабатывающей промышленностью (МСОК 10-33)</t>
  </si>
  <si>
    <t>предприятиями электроэнергетики (МСОК 351)</t>
  </si>
  <si>
    <t xml:space="preserve">другими видами экономической деятельности </t>
  </si>
  <si>
    <t>Использование пресной воды в расчете на ВВП</t>
  </si>
  <si>
    <t>Использование пресной воды</t>
  </si>
  <si>
    <t>Забор пресной воды
(Таблица C-2, строка 4)</t>
  </si>
  <si>
    <t>Потери воды при транспортировке</t>
  </si>
  <si>
    <t xml:space="preserve">Значения ВВП по ППС в ценах 2011 года в Международных долларах можно найти на http://data.worldbank.org/indicator/NY.GDP.MKTP.PP.KD   </t>
  </si>
  <si>
    <t xml:space="preserve"> Таблица C-3 Водопотребление</t>
  </si>
  <si>
    <t>из которого использовали:</t>
  </si>
  <si>
    <t>ВВП по ППС в постоянных ценах (2017)</t>
  </si>
  <si>
    <t>Показатель</t>
  </si>
  <si>
    <t xml:space="preserve"> Водоиспользование </t>
  </si>
  <si>
    <t>Определение показателя</t>
  </si>
  <si>
    <t xml:space="preserve">Показатель определяет количество пресной воды, забираемой из различных источников (количество отведенной пресной воды, опресненной воды, повторно используемой воды, чистый импорт воды) и ее использования с целью удовлетворения нужд населения, сельскохозяйственных, промышленных и других видов экономической деятельности. </t>
  </si>
  <si>
    <t>Единица измерения</t>
  </si>
  <si>
    <t>Общий объем водопотребления и объемы водопотребления по видам экономической деятельности измеряются в миллионах кубических метров в год; общий объем водопотребления на единицу ВВП выражается в кубических метрах на международный доллар (в постоянных ценах паритета покупательской способности 2017 года).</t>
  </si>
  <si>
    <t xml:space="preserve">Периодичность </t>
  </si>
  <si>
    <t>годовая</t>
  </si>
  <si>
    <t>Источник информации</t>
  </si>
  <si>
    <t>Уровень агрегирования</t>
  </si>
  <si>
    <t>по Республике Казахстан</t>
  </si>
  <si>
    <t>Методология/
методика расчета</t>
  </si>
  <si>
    <t>Расчеты выполнены на основена ведомственной статистической формы 2-ТП водхоз «Отчет о заборе, использовании и водоотведении вод».  Показатель рассчитывается как объем воды, используемой для удовлетворения хозяйственно-питьевых и других нужд населения (включая работников предприятий) в расчете на душу населения. Объем бытового водопотребления определяется путем измерения объема воды, подаваемой, прежде всего, через сети централизованного водоснабжения. Водопотребление населения, не имеющего доступа к централизованному водоснабжению, определяется расчетным путем. Бытовое водопотребление на душу населения рассчитывается делением объема водопотребления на численность постоянного населения. Для определения показателя используют данные предприятий и организаций, занимающихся водоснабжением населения, и данные местных органов власти.</t>
  </si>
  <si>
    <t>Сопутствующие показатели</t>
  </si>
  <si>
    <t>Забор пресной воды</t>
  </si>
  <si>
    <t>Связь с индикаторами ЦУР, индикаторами зеленого роста ОЭСР</t>
  </si>
  <si>
    <t>II-1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</si>
  <si>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</si>
  <si>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</si>
  <si>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</si>
  <si>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</si>
  <si>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</si>
  <si>
    <t>Общий объем использованной  пресной воды</t>
  </si>
  <si>
    <t>Согласно данным административного источника по строке 1 в общем заборе пресной воды с учетом опресненной и вторично использованной воды</t>
  </si>
  <si>
    <t>Ответственным государственным органом по формированию данных по забору пресных вод является Министерство водных ресурсов и ирригации  Республики Казахстан</t>
  </si>
  <si>
    <r>
      <t xml:space="preserve"> </t>
    </r>
    <r>
      <rPr>
        <b/>
        <sz val="12"/>
        <color indexed="8"/>
        <rFont val="Roboto"/>
        <family val="0"/>
      </rPr>
      <t>Доступный</t>
    </r>
    <r>
      <rPr>
        <b/>
        <sz val="12"/>
        <rFont val="Roboto"/>
        <family val="0"/>
      </rPr>
      <t xml:space="preserve"> пресной воды </t>
    </r>
  </si>
  <si>
    <r>
      <t>млн. м</t>
    </r>
    <r>
      <rPr>
        <vertAlign val="superscript"/>
        <sz val="12"/>
        <rFont val="Roboto"/>
        <family val="0"/>
      </rPr>
      <t>3</t>
    </r>
  </si>
  <si>
    <r>
      <rPr>
        <sz val="12"/>
        <color indexed="8"/>
        <rFont val="Roboto"/>
        <family val="0"/>
      </rPr>
      <t>Вторично</t>
    </r>
    <r>
      <rPr>
        <sz val="12"/>
        <rFont val="Roboto"/>
        <family val="0"/>
      </rPr>
      <t xml:space="preserve"> используемая вода</t>
    </r>
  </si>
  <si>
    <r>
      <t xml:space="preserve">Общий  доступный объем пресной воды 
</t>
    </r>
    <r>
      <rPr>
        <sz val="12"/>
        <rFont val="Roboto"/>
        <family val="0"/>
      </rPr>
      <t>(Строки 1 + 2 + 3 + 4 - строка 5)</t>
    </r>
  </si>
  <si>
    <r>
      <t xml:space="preserve">из которого (Строк 12) использовано в целях сельскохозяйственной ирригации
</t>
    </r>
    <r>
      <rPr>
        <i/>
        <sz val="12"/>
        <rFont val="Roboto"/>
        <family val="0"/>
      </rPr>
      <t>Irrigation in agriculture</t>
    </r>
  </si>
  <si>
    <r>
      <rPr>
        <sz val="12"/>
        <rFont val="Roboto"/>
        <family val="0"/>
      </rPr>
      <t>млн. м</t>
    </r>
    <r>
      <rPr>
        <vertAlign val="superscript"/>
        <sz val="12"/>
        <rFont val="Roboto"/>
        <family val="0"/>
      </rPr>
      <t>3</t>
    </r>
  </si>
  <si>
    <r>
      <t xml:space="preserve"> млн. м</t>
    </r>
    <r>
      <rPr>
        <vertAlign val="superscript"/>
        <sz val="12"/>
        <rFont val="Roboto"/>
        <family val="0"/>
      </rPr>
      <t>3</t>
    </r>
  </si>
  <si>
    <r>
      <t xml:space="preserve">Общее водопотребление на единицу ВВП    
</t>
    </r>
    <r>
      <rPr>
        <sz val="12"/>
        <rFont val="Roboto"/>
        <family val="0"/>
      </rPr>
      <t>(Строк 9 / строк 18)</t>
    </r>
  </si>
  <si>
    <r>
      <t>м</t>
    </r>
    <r>
      <rPr>
        <vertAlign val="superscript"/>
        <sz val="12"/>
        <rFont val="Roboto"/>
        <family val="0"/>
      </rPr>
      <t>3</t>
    </r>
    <r>
      <rPr>
        <sz val="12"/>
        <rFont val="Roboto"/>
        <family val="0"/>
      </rPr>
      <t xml:space="preserve"> / 1000 международных долларов</t>
    </r>
  </si>
</sst>
</file>

<file path=xl/styles.xml><?xml version="1.0" encoding="utf-8"?>
<styleSheet xmlns="http://schemas.openxmlformats.org/spreadsheetml/2006/main">
  <numFmts count="6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#,##0\ &quot;Kč&quot;;\-#,##0\ &quot;Kč&quot;"/>
    <numFmt numFmtId="205" formatCode="#,##0\ &quot;Kč&quot;;[Red]\-#,##0\ &quot;Kč&quot;"/>
    <numFmt numFmtId="206" formatCode="#,##0.00\ &quot;Kč&quot;;\-#,##0.00\ &quot;Kč&quot;"/>
    <numFmt numFmtId="207" formatCode="#,##0.00\ &quot;Kč&quot;;[Red]\-#,##0.00\ &quot;Kč&quot;"/>
    <numFmt numFmtId="208" formatCode="_-* #,##0\ &quot;Kč&quot;_-;\-* #,##0\ &quot;Kč&quot;_-;_-* &quot;-&quot;\ &quot;Kč&quot;_-;_-@_-"/>
    <numFmt numFmtId="209" formatCode="_-* #,##0\ _K_č_-;\-* #,##0\ _K_č_-;_-* &quot;-&quot;\ _K_č_-;_-@_-"/>
    <numFmt numFmtId="210" formatCode="_-* #,##0.00\ &quot;Kč&quot;_-;\-* #,##0.00\ &quot;Kč&quot;_-;_-* &quot;-&quot;??\ &quot;Kč&quot;_-;_-@_-"/>
    <numFmt numFmtId="211" formatCode="_-* #,##0.00\ _K_č_-;\-* #,##0.00\ _K_č_-;_-* &quot;-&quot;??\ _K_č_-;_-@_-"/>
    <numFmt numFmtId="212" formatCode="&quot;$&quot;#,##0;\-&quot;$&quot;#,##0"/>
    <numFmt numFmtId="213" formatCode="&quot;$&quot;#,##0;[Red]\-&quot;$&quot;#,##0"/>
    <numFmt numFmtId="214" formatCode="&quot;$&quot;#,##0.00;\-&quot;$&quot;#,##0.00"/>
    <numFmt numFmtId="215" formatCode="&quot;$&quot;#,##0.00;[Red]\-&quot;$&quot;#,##0.00"/>
    <numFmt numFmtId="216" formatCode="_-&quot;$&quot;* #,##0_-;\-&quot;$&quot;* #,##0_-;_-&quot;$&quot;* &quot;-&quot;_-;_-@_-"/>
    <numFmt numFmtId="217" formatCode="_-&quot;$&quot;* #,##0.00_-;\-&quot;$&quot;* #,##0.00_-;_-&quot;$&quot;* &quot;-&quot;??_-;_-@_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¥€-2]\ #\ ##,000_);[Red]\([$€-2]\ #\ ##,000\)"/>
    <numFmt numFmtId="222" formatCode="0.000"/>
    <numFmt numFmtId="223" formatCode="0.0;[Red]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Roboto"/>
      <family val="0"/>
    </font>
    <font>
      <sz val="12"/>
      <name val="Roboto"/>
      <family val="0"/>
    </font>
    <font>
      <b/>
      <sz val="12"/>
      <name val="Roboto"/>
      <family val="0"/>
    </font>
    <font>
      <b/>
      <sz val="12"/>
      <color indexed="8"/>
      <name val="Roboto"/>
      <family val="0"/>
    </font>
    <font>
      <vertAlign val="superscript"/>
      <sz val="12"/>
      <name val="Roboto"/>
      <family val="0"/>
    </font>
    <font>
      <sz val="11"/>
      <name val="Roboto"/>
      <family val="0"/>
    </font>
    <font>
      <sz val="12"/>
      <color indexed="8"/>
      <name val="Roboto"/>
      <family val="0"/>
    </font>
    <font>
      <i/>
      <sz val="12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boto"/>
      <family val="0"/>
    </font>
    <font>
      <i/>
      <sz val="10"/>
      <color indexed="8"/>
      <name val="Roboto"/>
      <family val="0"/>
    </font>
    <font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i/>
      <sz val="10"/>
      <color theme="1"/>
      <name val="Roboto"/>
      <family val="0"/>
    </font>
    <font>
      <sz val="12"/>
      <color theme="1"/>
      <name val="Roboto"/>
      <family val="0"/>
    </font>
    <font>
      <sz val="10"/>
      <color theme="1"/>
      <name val="Roboto"/>
      <family val="0"/>
    </font>
    <font>
      <b/>
      <sz val="12"/>
      <color theme="1"/>
      <name val="Robot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left"/>
    </xf>
    <xf numFmtId="0" fontId="49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3" fillId="8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3" fillId="8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223" fontId="3" fillId="8" borderId="10" xfId="0" applyNumberFormat="1" applyFont="1" applyFill="1" applyBorder="1" applyAlignment="1">
      <alignment horizontal="center" vertical="center" wrapText="1"/>
    </xf>
    <xf numFmtId="222" fontId="4" fillId="35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wrapText="1"/>
    </xf>
    <xf numFmtId="0" fontId="52" fillId="33" borderId="0" xfId="0" applyFont="1" applyFill="1" applyAlignment="1">
      <alignment/>
    </xf>
    <xf numFmtId="0" fontId="49" fillId="33" borderId="0" xfId="0" applyFont="1" applyFill="1" applyAlignment="1">
      <alignment horizontal="left"/>
    </xf>
    <xf numFmtId="4" fontId="51" fillId="34" borderId="10" xfId="53" applyNumberFormat="1" applyFont="1" applyFill="1" applyBorder="1" applyAlignment="1">
      <alignment vertical="center" wrapText="1"/>
      <protection/>
    </xf>
    <xf numFmtId="0" fontId="53" fillId="0" borderId="10" xfId="53" applyFont="1" applyFill="1" applyBorder="1">
      <alignment/>
      <protection/>
    </xf>
    <xf numFmtId="0" fontId="49" fillId="0" borderId="0" xfId="0" applyFont="1" applyAlignment="1">
      <alignment/>
    </xf>
    <xf numFmtId="0" fontId="8" fillId="0" borderId="10" xfId="53" applyFont="1" applyBorder="1" applyAlignment="1">
      <alignment wrapText="1"/>
      <protection/>
    </xf>
    <xf numFmtId="0" fontId="51" fillId="0" borderId="10" xfId="53" applyFont="1" applyBorder="1" applyAlignment="1">
      <alignment wrapText="1"/>
      <protection/>
    </xf>
    <xf numFmtId="0" fontId="51" fillId="0" borderId="10" xfId="53" applyFont="1" applyBorder="1">
      <alignment/>
      <protection/>
    </xf>
    <xf numFmtId="17" fontId="51" fillId="0" borderId="10" xfId="53" applyNumberFormat="1" applyFont="1" applyBorder="1">
      <alignment/>
      <protection/>
    </xf>
    <xf numFmtId="0" fontId="2" fillId="8" borderId="0" xfId="0" applyFont="1" applyFill="1" applyAlignment="1">
      <alignment horizontal="center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0" fontId="49" fillId="33" borderId="16" xfId="0" applyFont="1" applyFill="1" applyBorder="1" applyAlignment="1">
      <alignment horizontal="left"/>
    </xf>
    <xf numFmtId="0" fontId="53" fillId="33" borderId="17" xfId="0" applyFont="1" applyFill="1" applyBorder="1" applyAlignment="1">
      <alignment horizontal="left"/>
    </xf>
    <xf numFmtId="0" fontId="53" fillId="33" borderId="18" xfId="0" applyFont="1" applyFill="1" applyBorder="1" applyAlignment="1">
      <alignment horizontal="left"/>
    </xf>
    <xf numFmtId="0" fontId="53" fillId="33" borderId="19" xfId="0" applyFont="1" applyFill="1" applyBorder="1" applyAlignment="1">
      <alignment horizontal="left"/>
    </xf>
    <xf numFmtId="0" fontId="51" fillId="33" borderId="20" xfId="0" applyFont="1" applyFill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0" fontId="51" fillId="33" borderId="21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51" fillId="34" borderId="19" xfId="53" applyFont="1" applyFill="1" applyBorder="1" applyAlignment="1">
      <alignment horizontal="left" vertical="center" wrapText="1"/>
      <protection/>
    </xf>
    <xf numFmtId="0" fontId="51" fillId="34" borderId="21" xfId="53" applyFont="1" applyFill="1" applyBorder="1" applyAlignment="1">
      <alignment horizontal="left" vertical="center" wrapText="1"/>
      <protection/>
    </xf>
    <xf numFmtId="0" fontId="51" fillId="0" borderId="22" xfId="53" applyFont="1" applyBorder="1" applyAlignment="1">
      <alignment/>
      <protection/>
    </xf>
    <xf numFmtId="0" fontId="51" fillId="0" borderId="23" xfId="53" applyFont="1" applyBorder="1" applyAlignment="1">
      <alignment/>
      <protection/>
    </xf>
    <xf numFmtId="0" fontId="51" fillId="0" borderId="24" xfId="53" applyFont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="73" zoomScaleNormal="73" zoomScalePageLayoutView="0" workbookViewId="0" topLeftCell="A1">
      <selection activeCell="H31" sqref="H31"/>
    </sheetView>
  </sheetViews>
  <sheetFormatPr defaultColWidth="11.421875" defaultRowHeight="15"/>
  <cols>
    <col min="1" max="1" width="5.7109375" style="1" customWidth="1"/>
    <col min="2" max="2" width="54.8515625" style="25" customWidth="1"/>
    <col min="3" max="3" width="17.8515625" style="1" customWidth="1"/>
    <col min="4" max="4" width="12.421875" style="1" customWidth="1"/>
    <col min="5" max="5" width="13.57421875" style="1" customWidth="1"/>
    <col min="6" max="6" width="11.00390625" style="1" customWidth="1"/>
    <col min="7" max="8" width="10.28125" style="1" customWidth="1"/>
    <col min="9" max="16" width="11.28125" style="1" customWidth="1"/>
    <col min="17" max="22" width="11.421875" style="1" customWidth="1"/>
    <col min="23" max="16384" width="11.421875" style="1" customWidth="1"/>
  </cols>
  <sheetData>
    <row r="1" spans="2:26" ht="18.75">
      <c r="B1" s="33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5">
      <c r="B2" s="2"/>
    </row>
    <row r="3" spans="1:26" ht="15.75">
      <c r="A3" s="3"/>
      <c r="B3" s="4"/>
      <c r="C3" s="5" t="s">
        <v>0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5">
        <v>2010</v>
      </c>
      <c r="O3" s="5">
        <v>2011</v>
      </c>
      <c r="P3" s="5">
        <v>2012</v>
      </c>
      <c r="Q3" s="6">
        <v>2013</v>
      </c>
      <c r="R3" s="6">
        <v>2014</v>
      </c>
      <c r="S3" s="6">
        <v>2015</v>
      </c>
      <c r="T3" s="6">
        <v>2016</v>
      </c>
      <c r="U3" s="6">
        <v>2017</v>
      </c>
      <c r="V3" s="6">
        <v>2018</v>
      </c>
      <c r="W3" s="6">
        <v>2019</v>
      </c>
      <c r="X3" s="6">
        <v>2020</v>
      </c>
      <c r="Y3" s="6">
        <v>2021</v>
      </c>
      <c r="Z3" s="6">
        <v>2022</v>
      </c>
    </row>
    <row r="4" spans="1:26" ht="16.5" customHeight="1">
      <c r="A4" s="3"/>
      <c r="B4" s="34" t="s">
        <v>45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48.75" customHeight="1">
      <c r="A5" s="7">
        <v>1</v>
      </c>
      <c r="B5" s="4" t="s">
        <v>14</v>
      </c>
      <c r="C5" s="5" t="s">
        <v>46</v>
      </c>
      <c r="D5" s="8">
        <v>20999</v>
      </c>
      <c r="E5" s="8">
        <v>20830</v>
      </c>
      <c r="F5" s="8">
        <v>22262</v>
      </c>
      <c r="G5" s="8">
        <v>22962</v>
      </c>
      <c r="H5" s="8">
        <v>23640</v>
      </c>
      <c r="I5" s="8">
        <v>24797</v>
      </c>
      <c r="J5" s="8">
        <v>21244</v>
      </c>
      <c r="K5" s="8">
        <v>22814</v>
      </c>
      <c r="L5" s="8">
        <v>20474</v>
      </c>
      <c r="M5" s="8">
        <v>21538</v>
      </c>
      <c r="N5" s="8">
        <v>23812</v>
      </c>
      <c r="O5" s="8">
        <v>21948</v>
      </c>
      <c r="P5" s="8">
        <v>21389</v>
      </c>
      <c r="Q5" s="8">
        <v>22530</v>
      </c>
      <c r="R5" s="8">
        <v>23078</v>
      </c>
      <c r="S5" s="8">
        <v>21661</v>
      </c>
      <c r="T5" s="8">
        <v>21634</v>
      </c>
      <c r="U5" s="8">
        <v>22454</v>
      </c>
      <c r="V5" s="8">
        <v>23542</v>
      </c>
      <c r="W5" s="8">
        <v>23516</v>
      </c>
      <c r="X5" s="8">
        <v>24585</v>
      </c>
      <c r="Y5" s="8">
        <v>24518</v>
      </c>
      <c r="Z5" s="8">
        <v>24966.7</v>
      </c>
    </row>
    <row r="6" spans="1:26" ht="18">
      <c r="A6" s="9">
        <v>2</v>
      </c>
      <c r="B6" s="4" t="s">
        <v>1</v>
      </c>
      <c r="C6" s="5" t="s">
        <v>46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838</v>
      </c>
      <c r="K6" s="10">
        <v>988</v>
      </c>
      <c r="L6" s="10">
        <v>1076</v>
      </c>
      <c r="M6" s="10">
        <v>974</v>
      </c>
      <c r="N6" s="10">
        <v>853</v>
      </c>
      <c r="O6" s="10">
        <v>937</v>
      </c>
      <c r="P6" s="10">
        <v>1114</v>
      </c>
      <c r="Q6" s="10">
        <v>1005</v>
      </c>
      <c r="R6" s="10">
        <v>1079</v>
      </c>
      <c r="S6" s="10">
        <v>1030</v>
      </c>
      <c r="T6" s="10">
        <v>262</v>
      </c>
      <c r="U6" s="10">
        <v>270</v>
      </c>
      <c r="V6" s="10">
        <v>48.7</v>
      </c>
      <c r="W6" s="10">
        <v>21</v>
      </c>
      <c r="X6" s="10">
        <v>182</v>
      </c>
      <c r="Y6" s="10">
        <v>9</v>
      </c>
      <c r="Z6" s="10">
        <v>13.9</v>
      </c>
    </row>
    <row r="7" spans="1:26" ht="18">
      <c r="A7" s="7">
        <v>3</v>
      </c>
      <c r="B7" s="4" t="s">
        <v>47</v>
      </c>
      <c r="C7" s="5" t="s">
        <v>46</v>
      </c>
      <c r="D7" s="10">
        <v>398</v>
      </c>
      <c r="E7" s="10">
        <v>371</v>
      </c>
      <c r="F7" s="10">
        <v>459</v>
      </c>
      <c r="G7" s="10">
        <v>365</v>
      </c>
      <c r="H7" s="10">
        <v>399</v>
      </c>
      <c r="I7" s="10">
        <v>504</v>
      </c>
      <c r="J7" s="10">
        <v>395</v>
      </c>
      <c r="K7" s="10">
        <v>342</v>
      </c>
      <c r="L7" s="10">
        <v>320</v>
      </c>
      <c r="M7" s="10">
        <v>779</v>
      </c>
      <c r="N7" s="10">
        <v>902</v>
      </c>
      <c r="O7" s="10">
        <v>820</v>
      </c>
      <c r="P7" s="10">
        <v>751</v>
      </c>
      <c r="Q7" s="10">
        <v>690</v>
      </c>
      <c r="R7" s="10">
        <v>203</v>
      </c>
      <c r="S7" s="10">
        <v>205</v>
      </c>
      <c r="T7" s="10">
        <v>834</v>
      </c>
      <c r="U7" s="10">
        <v>789</v>
      </c>
      <c r="V7" s="10">
        <v>787</v>
      </c>
      <c r="W7" s="10">
        <v>841</v>
      </c>
      <c r="X7" s="10">
        <v>842</v>
      </c>
      <c r="Y7" s="10">
        <v>507</v>
      </c>
      <c r="Z7" s="10">
        <v>1083</v>
      </c>
    </row>
    <row r="8" spans="1:26" ht="18">
      <c r="A8" s="9">
        <v>4</v>
      </c>
      <c r="B8" s="4" t="s">
        <v>2</v>
      </c>
      <c r="C8" s="5" t="s">
        <v>46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1"/>
      <c r="X8" s="8"/>
      <c r="Y8" s="8"/>
      <c r="Z8" s="8"/>
    </row>
    <row r="9" spans="1:26" ht="18">
      <c r="A9" s="7">
        <v>5</v>
      </c>
      <c r="B9" s="4" t="s">
        <v>3</v>
      </c>
      <c r="C9" s="5" t="s">
        <v>46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1"/>
      <c r="X9" s="8"/>
      <c r="Y9" s="8"/>
      <c r="Z9" s="8"/>
    </row>
    <row r="10" spans="1:26" ht="63">
      <c r="A10" s="9">
        <v>6</v>
      </c>
      <c r="B10" s="12" t="s">
        <v>48</v>
      </c>
      <c r="C10" s="5" t="s">
        <v>46</v>
      </c>
      <c r="D10" s="13">
        <f aca="true" t="shared" si="0" ref="D10:Q10">IF(D5="","n/a",D5+D6+D7+D8-D9)</f>
        <v>21397</v>
      </c>
      <c r="E10" s="13">
        <f t="shared" si="0"/>
        <v>21201</v>
      </c>
      <c r="F10" s="13">
        <f>IF(F5="","n/a",F5+F6+F7+F8-F9)</f>
        <v>22721</v>
      </c>
      <c r="G10" s="13">
        <f t="shared" si="0"/>
        <v>23327</v>
      </c>
      <c r="H10" s="13">
        <f t="shared" si="0"/>
        <v>24039</v>
      </c>
      <c r="I10" s="13">
        <f t="shared" si="0"/>
        <v>25301</v>
      </c>
      <c r="J10" s="13">
        <f t="shared" si="0"/>
        <v>22477</v>
      </c>
      <c r="K10" s="13">
        <f>IF(K5="","n/a",K5+K6+K7+K8-K9)</f>
        <v>24144</v>
      </c>
      <c r="L10" s="13">
        <f t="shared" si="0"/>
        <v>21870</v>
      </c>
      <c r="M10" s="13">
        <f t="shared" si="0"/>
        <v>23291</v>
      </c>
      <c r="N10" s="13">
        <f t="shared" si="0"/>
        <v>25567</v>
      </c>
      <c r="O10" s="13">
        <f t="shared" si="0"/>
        <v>23705</v>
      </c>
      <c r="P10" s="13">
        <f t="shared" si="0"/>
        <v>23254</v>
      </c>
      <c r="Q10" s="13">
        <f t="shared" si="0"/>
        <v>24225</v>
      </c>
      <c r="R10" s="13">
        <f aca="true" t="shared" si="1" ref="R10:W10">IF(R5="","n/a",R5+R6+R7+R8-R9)</f>
        <v>24360</v>
      </c>
      <c r="S10" s="13">
        <f t="shared" si="1"/>
        <v>22896</v>
      </c>
      <c r="T10" s="13">
        <f t="shared" si="1"/>
        <v>22730</v>
      </c>
      <c r="U10" s="13">
        <f t="shared" si="1"/>
        <v>23513</v>
      </c>
      <c r="V10" s="13">
        <f t="shared" si="1"/>
        <v>24377.7</v>
      </c>
      <c r="W10" s="14">
        <f t="shared" si="1"/>
        <v>24378</v>
      </c>
      <c r="X10" s="13">
        <v>24585</v>
      </c>
      <c r="Y10" s="13">
        <v>24518</v>
      </c>
      <c r="Z10" s="13">
        <v>24966.7</v>
      </c>
    </row>
    <row r="11" spans="1:26" ht="16.5" customHeight="1">
      <c r="A11" s="7">
        <v>7</v>
      </c>
      <c r="B11" s="52" t="s">
        <v>13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31.5">
      <c r="A12" s="9">
        <v>8</v>
      </c>
      <c r="B12" s="4" t="s">
        <v>15</v>
      </c>
      <c r="C12" s="5" t="s">
        <v>46</v>
      </c>
      <c r="D12" s="15">
        <v>2971</v>
      </c>
      <c r="E12" s="15">
        <v>3049</v>
      </c>
      <c r="F12" s="15">
        <v>3167</v>
      </c>
      <c r="G12" s="15">
        <v>3216</v>
      </c>
      <c r="H12" s="15">
        <v>3436</v>
      </c>
      <c r="I12" s="15">
        <v>3375</v>
      </c>
      <c r="J12" s="15">
        <v>2802</v>
      </c>
      <c r="K12" s="15">
        <v>2908</v>
      </c>
      <c r="L12" s="15">
        <v>2440</v>
      </c>
      <c r="M12" s="15">
        <v>2279</v>
      </c>
      <c r="N12" s="15">
        <v>2956</v>
      </c>
      <c r="O12" s="15">
        <v>2716</v>
      </c>
      <c r="P12" s="15">
        <v>2986</v>
      </c>
      <c r="Q12" s="15">
        <v>2467</v>
      </c>
      <c r="R12" s="15">
        <v>3061</v>
      </c>
      <c r="S12" s="15">
        <v>1518</v>
      </c>
      <c r="T12" s="15">
        <v>2517</v>
      </c>
      <c r="U12" s="15">
        <v>2993</v>
      </c>
      <c r="V12" s="15">
        <v>3719</v>
      </c>
      <c r="W12" s="15">
        <v>3295</v>
      </c>
      <c r="X12" s="15">
        <v>3768</v>
      </c>
      <c r="Y12" s="15">
        <v>3670</v>
      </c>
      <c r="Z12" s="15">
        <v>3409.1</v>
      </c>
    </row>
    <row r="13" spans="1:26" ht="68.25" customHeight="1">
      <c r="A13" s="7">
        <v>9</v>
      </c>
      <c r="B13" s="12" t="s">
        <v>42</v>
      </c>
      <c r="C13" s="5" t="s">
        <v>46</v>
      </c>
      <c r="D13" s="13">
        <f aca="true" t="shared" si="2" ref="D13:Q13">IF(D10="n/a","n/a",D10-D12)</f>
        <v>18426</v>
      </c>
      <c r="E13" s="13">
        <f t="shared" si="2"/>
        <v>18152</v>
      </c>
      <c r="F13" s="13">
        <f t="shared" si="2"/>
        <v>19554</v>
      </c>
      <c r="G13" s="13">
        <f t="shared" si="2"/>
        <v>20111</v>
      </c>
      <c r="H13" s="13">
        <f t="shared" si="2"/>
        <v>20603</v>
      </c>
      <c r="I13" s="13">
        <f t="shared" si="2"/>
        <v>21926</v>
      </c>
      <c r="J13" s="13">
        <f t="shared" si="2"/>
        <v>19675</v>
      </c>
      <c r="K13" s="13">
        <f t="shared" si="2"/>
        <v>21236</v>
      </c>
      <c r="L13" s="13">
        <f t="shared" si="2"/>
        <v>19430</v>
      </c>
      <c r="M13" s="13">
        <f t="shared" si="2"/>
        <v>21012</v>
      </c>
      <c r="N13" s="13">
        <f t="shared" si="2"/>
        <v>22611</v>
      </c>
      <c r="O13" s="13">
        <f t="shared" si="2"/>
        <v>20989</v>
      </c>
      <c r="P13" s="13">
        <f t="shared" si="2"/>
        <v>20268</v>
      </c>
      <c r="Q13" s="13">
        <f t="shared" si="2"/>
        <v>21758</v>
      </c>
      <c r="R13" s="13">
        <f>IF(R10="n/a","n/a",R10-R12)</f>
        <v>21299</v>
      </c>
      <c r="S13" s="13">
        <f>IF(S10="n/a","n/a",S10-S12)</f>
        <v>21378</v>
      </c>
      <c r="T13" s="13">
        <f>IF(T10="n/a","n/a",T10-T12)</f>
        <v>20213</v>
      </c>
      <c r="U13" s="13">
        <f>IF(U10="n/a","n/a",U10-U12)</f>
        <v>20520</v>
      </c>
      <c r="V13" s="13">
        <f>IF(V10="n/a","n/a",V10-V12)</f>
        <v>20658.7</v>
      </c>
      <c r="W13" s="13">
        <v>20955</v>
      </c>
      <c r="X13" s="13">
        <v>20307</v>
      </c>
      <c r="Y13" s="13">
        <v>19999</v>
      </c>
      <c r="Z13" s="13">
        <v>20443</v>
      </c>
    </row>
    <row r="14" spans="1:26" ht="16.5" customHeight="1">
      <c r="A14" s="9">
        <v>10</v>
      </c>
      <c r="B14" s="36" t="s">
        <v>18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8">
      <c r="A15" s="7">
        <v>11</v>
      </c>
      <c r="B15" s="16" t="s">
        <v>7</v>
      </c>
      <c r="C15" s="5" t="s">
        <v>46</v>
      </c>
      <c r="D15" s="10">
        <v>624</v>
      </c>
      <c r="E15" s="10">
        <v>602</v>
      </c>
      <c r="F15" s="10">
        <v>600</v>
      </c>
      <c r="G15" s="10">
        <v>601</v>
      </c>
      <c r="H15" s="10">
        <v>621</v>
      </c>
      <c r="I15" s="10">
        <v>694</v>
      </c>
      <c r="J15" s="10">
        <v>698</v>
      </c>
      <c r="K15" s="10">
        <v>709</v>
      </c>
      <c r="L15" s="10">
        <v>735</v>
      </c>
      <c r="M15" s="10">
        <v>742</v>
      </c>
      <c r="N15" s="10">
        <v>751</v>
      </c>
      <c r="O15" s="10">
        <v>790</v>
      </c>
      <c r="P15" s="10">
        <v>724</v>
      </c>
      <c r="Q15" s="10">
        <v>711</v>
      </c>
      <c r="R15" s="10">
        <v>732</v>
      </c>
      <c r="S15" s="10">
        <v>730</v>
      </c>
      <c r="T15" s="10">
        <v>727</v>
      </c>
      <c r="U15" s="10">
        <v>762</v>
      </c>
      <c r="V15" s="10">
        <v>591</v>
      </c>
      <c r="W15" s="10">
        <v>792</v>
      </c>
      <c r="X15" s="10">
        <v>800.4</v>
      </c>
      <c r="Y15" s="10">
        <v>867</v>
      </c>
      <c r="Z15" s="10">
        <v>1125.6</v>
      </c>
    </row>
    <row r="16" spans="1:26" ht="47.25">
      <c r="A16" s="9">
        <v>12</v>
      </c>
      <c r="B16" s="16" t="s">
        <v>8</v>
      </c>
      <c r="C16" s="5" t="s">
        <v>46</v>
      </c>
      <c r="D16" s="10">
        <v>10550</v>
      </c>
      <c r="E16" s="10">
        <v>10349</v>
      </c>
      <c r="F16" s="10">
        <v>10680</v>
      </c>
      <c r="G16" s="10">
        <v>10660</v>
      </c>
      <c r="H16" s="10">
        <v>10953</v>
      </c>
      <c r="I16" s="10">
        <v>13894</v>
      </c>
      <c r="J16" s="10">
        <v>10944</v>
      </c>
      <c r="K16" s="10">
        <v>11512</v>
      </c>
      <c r="L16" s="10">
        <v>10002</v>
      </c>
      <c r="M16" s="10">
        <v>10932</v>
      </c>
      <c r="N16" s="10">
        <v>11703</v>
      </c>
      <c r="O16" s="10">
        <v>9373</v>
      </c>
      <c r="P16" s="10">
        <v>9141</v>
      </c>
      <c r="Q16" s="10">
        <v>9774</v>
      </c>
      <c r="R16" s="10">
        <v>12147</v>
      </c>
      <c r="S16" s="10">
        <v>13082</v>
      </c>
      <c r="T16" s="10">
        <v>12104</v>
      </c>
      <c r="U16" s="10">
        <v>13222</v>
      </c>
      <c r="V16" s="10">
        <v>12988</v>
      </c>
      <c r="W16" s="10">
        <v>13135</v>
      </c>
      <c r="X16" s="10">
        <v>12361</v>
      </c>
      <c r="Y16" s="10">
        <v>11743</v>
      </c>
      <c r="Z16" s="10">
        <v>11546.3</v>
      </c>
    </row>
    <row r="17" spans="1:26" ht="78.75">
      <c r="A17" s="7">
        <v>13</v>
      </c>
      <c r="B17" s="17" t="s">
        <v>49</v>
      </c>
      <c r="C17" s="5" t="s">
        <v>46</v>
      </c>
      <c r="D17" s="10">
        <v>7629</v>
      </c>
      <c r="E17" s="10">
        <v>7600</v>
      </c>
      <c r="F17" s="10">
        <v>7033</v>
      </c>
      <c r="G17" s="10">
        <v>7750</v>
      </c>
      <c r="H17" s="10">
        <v>8551</v>
      </c>
      <c r="I17" s="10">
        <v>8167</v>
      </c>
      <c r="J17" s="10">
        <v>8535</v>
      </c>
      <c r="K17" s="10">
        <v>8665</v>
      </c>
      <c r="L17" s="10">
        <v>8163</v>
      </c>
      <c r="M17" s="10">
        <v>8893</v>
      </c>
      <c r="N17" s="10">
        <v>9050</v>
      </c>
      <c r="O17" s="10">
        <v>9066</v>
      </c>
      <c r="P17" s="10">
        <v>8840</v>
      </c>
      <c r="Q17" s="10">
        <v>9486</v>
      </c>
      <c r="R17" s="10">
        <v>9485</v>
      </c>
      <c r="S17" s="10">
        <v>9828</v>
      </c>
      <c r="T17" s="10">
        <v>9019</v>
      </c>
      <c r="U17" s="10">
        <v>9511</v>
      </c>
      <c r="V17" s="10">
        <v>9491</v>
      </c>
      <c r="W17" s="10">
        <v>10300</v>
      </c>
      <c r="X17" s="10">
        <v>9790</v>
      </c>
      <c r="Y17" s="10">
        <v>9209</v>
      </c>
      <c r="Z17" s="10">
        <v>9312</v>
      </c>
    </row>
    <row r="18" spans="1:26" ht="47.25">
      <c r="A18" s="9">
        <v>14</v>
      </c>
      <c r="B18" s="16" t="s">
        <v>9</v>
      </c>
      <c r="C18" s="18" t="s">
        <v>50</v>
      </c>
      <c r="D18" s="19">
        <v>1402</v>
      </c>
      <c r="E18" s="19">
        <v>2912</v>
      </c>
      <c r="F18" s="19">
        <v>2937</v>
      </c>
      <c r="G18" s="19">
        <v>3206</v>
      </c>
      <c r="H18" s="19">
        <v>3317</v>
      </c>
      <c r="I18" s="19">
        <v>4018</v>
      </c>
      <c r="J18" s="19">
        <v>3958</v>
      </c>
      <c r="K18" s="19">
        <v>4489</v>
      </c>
      <c r="L18" s="19">
        <v>4577</v>
      </c>
      <c r="M18" s="19">
        <v>4371</v>
      </c>
      <c r="N18" s="19">
        <v>4853</v>
      </c>
      <c r="O18" s="19">
        <v>5173</v>
      </c>
      <c r="P18" s="19">
        <v>5240</v>
      </c>
      <c r="Q18" s="19">
        <v>5477</v>
      </c>
      <c r="R18" s="19">
        <v>5592</v>
      </c>
      <c r="S18" s="19">
        <v>5263</v>
      </c>
      <c r="T18" s="19">
        <v>1508</v>
      </c>
      <c r="U18" s="19">
        <v>1540</v>
      </c>
      <c r="V18" s="19">
        <v>350</v>
      </c>
      <c r="W18" s="19">
        <v>1848</v>
      </c>
      <c r="X18" s="19">
        <v>429.6</v>
      </c>
      <c r="Y18" s="19">
        <v>426.9</v>
      </c>
      <c r="Z18" s="19">
        <v>358</v>
      </c>
    </row>
    <row r="19" spans="1:26" ht="47.25">
      <c r="A19" s="7">
        <v>15</v>
      </c>
      <c r="B19" s="16" t="s">
        <v>10</v>
      </c>
      <c r="C19" s="5" t="s">
        <v>51</v>
      </c>
      <c r="D19" s="19">
        <v>203</v>
      </c>
      <c r="E19" s="19">
        <v>167</v>
      </c>
      <c r="F19" s="19">
        <v>113</v>
      </c>
      <c r="G19" s="19">
        <v>107</v>
      </c>
      <c r="H19" s="19">
        <v>115</v>
      </c>
      <c r="I19" s="19">
        <v>129</v>
      </c>
      <c r="J19" s="19">
        <v>698</v>
      </c>
      <c r="K19" s="19">
        <v>709</v>
      </c>
      <c r="L19" s="19">
        <v>735</v>
      </c>
      <c r="M19" s="19">
        <v>742</v>
      </c>
      <c r="N19" s="19">
        <v>751</v>
      </c>
      <c r="O19" s="19">
        <v>745</v>
      </c>
      <c r="P19" s="19">
        <v>745</v>
      </c>
      <c r="Q19" s="19">
        <v>745</v>
      </c>
      <c r="R19" s="19">
        <v>745</v>
      </c>
      <c r="S19" s="19">
        <v>624</v>
      </c>
      <c r="T19" s="19">
        <v>2389</v>
      </c>
      <c r="U19" s="19">
        <v>2282.7</v>
      </c>
      <c r="V19" s="19">
        <v>4256</v>
      </c>
      <c r="W19" s="19">
        <v>3584</v>
      </c>
      <c r="X19" s="19">
        <v>5049.8</v>
      </c>
      <c r="Y19" s="19">
        <v>5068.7</v>
      </c>
      <c r="Z19" s="19">
        <v>4680</v>
      </c>
    </row>
    <row r="20" spans="1:26" ht="47.25">
      <c r="A20" s="9">
        <v>16</v>
      </c>
      <c r="B20" s="16" t="s">
        <v>11</v>
      </c>
      <c r="C20" s="5" t="s">
        <v>46</v>
      </c>
      <c r="D20" s="20">
        <v>5647</v>
      </c>
      <c r="E20" s="20">
        <v>4122</v>
      </c>
      <c r="F20" s="20">
        <v>5224</v>
      </c>
      <c r="G20" s="20">
        <v>5537</v>
      </c>
      <c r="H20" s="20">
        <v>5597</v>
      </c>
      <c r="I20" s="20">
        <v>3191</v>
      </c>
      <c r="J20" s="20">
        <v>3377</v>
      </c>
      <c r="K20" s="20">
        <v>3817</v>
      </c>
      <c r="L20" s="20">
        <v>3381</v>
      </c>
      <c r="M20" s="20">
        <v>4225</v>
      </c>
      <c r="N20" s="20">
        <v>4553</v>
      </c>
      <c r="O20" s="20">
        <v>159</v>
      </c>
      <c r="P20" s="20">
        <v>4418</v>
      </c>
      <c r="Q20" s="20">
        <v>5051</v>
      </c>
      <c r="R20" s="20">
        <v>2083</v>
      </c>
      <c r="S20" s="20">
        <v>1679</v>
      </c>
      <c r="T20" s="20">
        <v>3485</v>
      </c>
      <c r="U20" s="20">
        <v>2713.3</v>
      </c>
      <c r="V20" s="19">
        <v>2473.7</v>
      </c>
      <c r="W20" s="19">
        <f>W13-W15-W16-W18-W19</f>
        <v>1596</v>
      </c>
      <c r="X20" s="19">
        <f>X13-X15-X16-X18-X19</f>
        <v>1666.199999999998</v>
      </c>
      <c r="Y20" s="19">
        <f>Y13-Y15-Y16-Y18-Y19</f>
        <v>1893.4000000000005</v>
      </c>
      <c r="Z20" s="19">
        <v>2733.1</v>
      </c>
    </row>
    <row r="21" spans="1:26" ht="16.5" customHeight="1">
      <c r="A21" s="9">
        <v>17</v>
      </c>
      <c r="B21" s="38" t="s">
        <v>12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47.25">
      <c r="A22" s="7">
        <v>18</v>
      </c>
      <c r="B22" s="4" t="s">
        <v>19</v>
      </c>
      <c r="C22" s="5" t="s">
        <v>4</v>
      </c>
      <c r="D22" s="21">
        <v>152.9</v>
      </c>
      <c r="E22" s="21">
        <v>173.587577090332</v>
      </c>
      <c r="F22" s="21">
        <v>190.599159644505</v>
      </c>
      <c r="G22" s="21">
        <v>208.324881492087</v>
      </c>
      <c r="H22" s="21">
        <v>228.324070118178</v>
      </c>
      <c r="I22" s="21">
        <v>250.47150491787602</v>
      </c>
      <c r="J22" s="21">
        <v>277.271955944089</v>
      </c>
      <c r="K22" s="21">
        <v>301.949160023096</v>
      </c>
      <c r="L22" s="21">
        <v>311.913482304495</v>
      </c>
      <c r="M22" s="21">
        <v>315.656444090368</v>
      </c>
      <c r="N22" s="21">
        <v>338.699364509476</v>
      </c>
      <c r="O22" s="21">
        <v>363.76311748549404</v>
      </c>
      <c r="P22" s="21">
        <v>381.223747124771</v>
      </c>
      <c r="Q22" s="21">
        <v>404.097171949419</v>
      </c>
      <c r="R22" s="21">
        <v>421.06925317384196</v>
      </c>
      <c r="S22" s="21">
        <v>426.12208421095204</v>
      </c>
      <c r="T22" s="21">
        <v>430.809427136853</v>
      </c>
      <c r="U22" s="21">
        <v>448.472613650923</v>
      </c>
      <c r="V22" s="21">
        <v>466.859990810033</v>
      </c>
      <c r="W22" s="21">
        <v>487.86869039688</v>
      </c>
      <c r="X22" s="21">
        <v>475.6</v>
      </c>
      <c r="Y22" s="21">
        <v>496.1</v>
      </c>
      <c r="Z22" s="21">
        <v>512</v>
      </c>
    </row>
    <row r="23" spans="1:26" ht="49.5">
      <c r="A23" s="9">
        <v>19</v>
      </c>
      <c r="B23" s="12" t="s">
        <v>52</v>
      </c>
      <c r="C23" s="5" t="s">
        <v>53</v>
      </c>
      <c r="D23" s="22">
        <f aca="true" t="shared" si="3" ref="D23:Q23">IF(D13="n/a","n/a",D13/D22)</f>
        <v>120.51013734466972</v>
      </c>
      <c r="E23" s="22">
        <f t="shared" si="3"/>
        <v>104.56969504536613</v>
      </c>
      <c r="F23" s="22">
        <f t="shared" si="3"/>
        <v>102.59226764940118</v>
      </c>
      <c r="G23" s="22">
        <f t="shared" si="3"/>
        <v>96.53671638240627</v>
      </c>
      <c r="H23" s="22">
        <f t="shared" si="3"/>
        <v>90.23577754783416</v>
      </c>
      <c r="I23" s="22">
        <f t="shared" si="3"/>
        <v>87.53889991274274</v>
      </c>
      <c r="J23" s="22">
        <f t="shared" si="3"/>
        <v>70.9592137906922</v>
      </c>
      <c r="K23" s="22">
        <f t="shared" si="3"/>
        <v>70.32972040185727</v>
      </c>
      <c r="L23" s="22">
        <f t="shared" si="3"/>
        <v>62.2929148700027</v>
      </c>
      <c r="M23" s="22">
        <f t="shared" si="3"/>
        <v>66.56604163602806</v>
      </c>
      <c r="N23" s="22">
        <f t="shared" si="3"/>
        <v>66.7583183474423</v>
      </c>
      <c r="O23" s="22">
        <f t="shared" si="3"/>
        <v>57.69963745936114</v>
      </c>
      <c r="P23" s="22">
        <f t="shared" si="3"/>
        <v>53.16562819830442</v>
      </c>
      <c r="Q23" s="22">
        <f t="shared" si="3"/>
        <v>53.84348495941332</v>
      </c>
      <c r="R23" s="22">
        <f aca="true" t="shared" si="4" ref="R23:W23">IF(R13="n/a","n/a",R13/R22)</f>
        <v>50.583128165870924</v>
      </c>
      <c r="S23" s="22">
        <f t="shared" si="4"/>
        <v>50.16872110626589</v>
      </c>
      <c r="T23" s="22">
        <f t="shared" si="4"/>
        <v>46.91865759376487</v>
      </c>
      <c r="U23" s="22">
        <f t="shared" si="4"/>
        <v>45.75530227576421</v>
      </c>
      <c r="V23" s="22">
        <f t="shared" si="4"/>
        <v>44.2503114566656</v>
      </c>
      <c r="W23" s="22">
        <f t="shared" si="4"/>
        <v>42.95213120348665</v>
      </c>
      <c r="X23" s="22">
        <f>IF(X13="n/a","n/a",X13/X22)</f>
        <v>42.697645079899075</v>
      </c>
      <c r="Y23" s="22">
        <f>IF(Y13="n/a","n/a",Y13/Y22)</f>
        <v>40.31243700866761</v>
      </c>
      <c r="Z23" s="22">
        <f>IF(Z13="n/a","n/a",Z13/Z22)</f>
        <v>39.927734375</v>
      </c>
    </row>
    <row r="24" spans="2:24" ht="15.75">
      <c r="B24" s="1"/>
      <c r="Q24" s="23"/>
      <c r="R24" s="23"/>
      <c r="S24" s="23"/>
      <c r="T24" s="23"/>
      <c r="U24" s="23"/>
      <c r="V24" s="23"/>
      <c r="W24" s="23"/>
      <c r="X24" s="23"/>
    </row>
    <row r="25" spans="2:17" s="24" customFormat="1" ht="15" customHeight="1">
      <c r="B25" s="43" t="s">
        <v>5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</row>
    <row r="26" spans="2:17" ht="15.75" customHeight="1">
      <c r="B26" s="46" t="s">
        <v>6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</row>
    <row r="27" spans="2:17" ht="30" customHeight="1">
      <c r="B27" s="49" t="s">
        <v>16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</row>
    <row r="28" spans="2:17" ht="1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</row>
    <row r="30" ht="15">
      <c r="B30" s="25" t="s">
        <v>43</v>
      </c>
    </row>
  </sheetData>
  <sheetProtection/>
  <mergeCells count="9">
    <mergeCell ref="B1:Z1"/>
    <mergeCell ref="B4:Z4"/>
    <mergeCell ref="B14:Z14"/>
    <mergeCell ref="B21:Z21"/>
    <mergeCell ref="B28:Q28"/>
    <mergeCell ref="B25:Q25"/>
    <mergeCell ref="B26:Q26"/>
    <mergeCell ref="B27:Q27"/>
    <mergeCell ref="B11:Z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  <ignoredErrors>
    <ignoredError sqref="W20:X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6">
      <selection activeCell="A7" sqref="A7"/>
    </sheetView>
  </sheetViews>
  <sheetFormatPr defaultColWidth="9.140625" defaultRowHeight="15"/>
  <cols>
    <col min="1" max="1" width="44.421875" style="28" customWidth="1"/>
    <col min="2" max="2" width="80.00390625" style="28" customWidth="1"/>
    <col min="3" max="16384" width="9.140625" style="28" customWidth="1"/>
  </cols>
  <sheetData>
    <row r="1" spans="1:2" ht="15.75">
      <c r="A1" s="26" t="s">
        <v>20</v>
      </c>
      <c r="B1" s="27" t="s">
        <v>21</v>
      </c>
    </row>
    <row r="2" spans="1:2" ht="94.5">
      <c r="A2" s="26" t="s">
        <v>22</v>
      </c>
      <c r="B2" s="29" t="s">
        <v>23</v>
      </c>
    </row>
    <row r="3" spans="1:2" ht="78.75">
      <c r="A3" s="26" t="s">
        <v>24</v>
      </c>
      <c r="B3" s="30" t="s">
        <v>25</v>
      </c>
    </row>
    <row r="4" spans="1:2" ht="15.75">
      <c r="A4" s="26" t="s">
        <v>26</v>
      </c>
      <c r="B4" s="31" t="s">
        <v>27</v>
      </c>
    </row>
    <row r="5" spans="1:2" ht="47.25">
      <c r="A5" s="26" t="s">
        <v>28</v>
      </c>
      <c r="B5" s="30" t="s">
        <v>44</v>
      </c>
    </row>
    <row r="6" spans="1:2" ht="15.75">
      <c r="A6" s="26" t="s">
        <v>29</v>
      </c>
      <c r="B6" s="31" t="s">
        <v>30</v>
      </c>
    </row>
    <row r="7" spans="1:2" ht="220.5">
      <c r="A7" s="26" t="s">
        <v>31</v>
      </c>
      <c r="B7" s="30" t="s">
        <v>32</v>
      </c>
    </row>
    <row r="8" spans="1:2" ht="15.75">
      <c r="A8" s="26" t="s">
        <v>33</v>
      </c>
      <c r="B8" s="30" t="s">
        <v>34</v>
      </c>
    </row>
    <row r="9" spans="1:2" ht="31.5">
      <c r="A9" s="26" t="s">
        <v>35</v>
      </c>
      <c r="B9" s="30" t="s">
        <v>36</v>
      </c>
    </row>
    <row r="10" spans="1:2" ht="15">
      <c r="A10" s="54" t="s">
        <v>37</v>
      </c>
      <c r="B10" s="56" t="s">
        <v>19</v>
      </c>
    </row>
    <row r="11" spans="1:2" ht="15">
      <c r="A11" s="55"/>
      <c r="B11" s="57"/>
    </row>
    <row r="12" spans="1:2" ht="15">
      <c r="A12" s="55"/>
      <c r="B12" s="58"/>
    </row>
    <row r="13" spans="1:2" ht="15.75">
      <c r="A13" s="26" t="s">
        <v>38</v>
      </c>
      <c r="B13" s="32" t="s">
        <v>39</v>
      </c>
    </row>
    <row r="14" spans="1:2" ht="15.75">
      <c r="A14" s="26" t="s">
        <v>40</v>
      </c>
      <c r="B14" s="31" t="s">
        <v>41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2013-03-19T13:24:21Z</cp:lastPrinted>
  <dcterms:created xsi:type="dcterms:W3CDTF">2011-05-01T09:55:58Z</dcterms:created>
  <dcterms:modified xsi:type="dcterms:W3CDTF">2023-12-25T04:39:00Z</dcterms:modified>
  <cp:category/>
  <cp:version/>
  <cp:contentType/>
  <cp:contentStatus/>
</cp:coreProperties>
</file>