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59881" yWindow="60" windowWidth="22800" windowHeight="12525" tabRatio="860" activeTab="1"/>
  </bookViews>
  <sheets>
    <sheet name="data" sheetId="1" r:id="rId1"/>
    <sheet name="metadata" sheetId="2" r:id="rId2"/>
  </sheets>
  <definedNames>
    <definedName name="_xlnm.Print_Area" localSheetId="0">'data'!$A$1:$P$21</definedName>
  </definedNames>
  <calcPr fullCalcOnLoad="1"/>
</workbook>
</file>

<file path=xl/sharedStrings.xml><?xml version="1.0" encoding="utf-8"?>
<sst xmlns="http://schemas.openxmlformats.org/spreadsheetml/2006/main" count="67" uniqueCount="50">
  <si>
    <t>%</t>
  </si>
  <si>
    <t>-</t>
  </si>
  <si>
    <t>The area of agricultural land (sown area of agricultural crops)</t>
  </si>
  <si>
    <t>Phosphate fertilizer consumption</t>
  </si>
  <si>
    <t>Potash fertilizer consumption</t>
  </si>
  <si>
    <t>Micronutrient consumption</t>
  </si>
  <si>
    <t>Mineral fertilizer consumption per unit area</t>
  </si>
  <si>
    <t>Area treated with mineral fertilizers</t>
  </si>
  <si>
    <t>The share of areas treated with mineral fertilizers in the total agricultural land</t>
  </si>
  <si>
    <t>Organic Fertilizer Consumption</t>
  </si>
  <si>
    <t>Organic fertilizer consumption per unit area</t>
  </si>
  <si>
    <t>Area cultivated with organic fertilizers</t>
  </si>
  <si>
    <t>The share of areas treated with organic fertilizers in the total agricultural land</t>
  </si>
  <si>
    <t>The application of mineral and organic fertilizers</t>
  </si>
  <si>
    <t>Mineral fertilizer consumption</t>
  </si>
  <si>
    <t xml:space="preserve">Unit
measurement </t>
  </si>
  <si>
    <t>million ha</t>
  </si>
  <si>
    <t xml:space="preserve">thousand tons
  N </t>
  </si>
  <si>
    <t>kg / ha</t>
  </si>
  <si>
    <t>thousand tons</t>
  </si>
  <si>
    <t>Organic fertilizer consumption</t>
  </si>
  <si>
    <t>Indicator</t>
  </si>
  <si>
    <t>The definition of the indicator</t>
  </si>
  <si>
    <t>Periodicity</t>
  </si>
  <si>
    <t>annual</t>
  </si>
  <si>
    <t>Source of information</t>
  </si>
  <si>
    <t>Level of aggregation</t>
  </si>
  <si>
    <t>Republic of Kazakhstan</t>
  </si>
  <si>
    <t>Indicator split values</t>
  </si>
  <si>
    <t>Methodology/
calculation method</t>
  </si>
  <si>
    <t>Assessment of compliance of the national indicator with the set of green growth indicators of the OECD</t>
  </si>
  <si>
    <t>Link to SDG indicators, UNECE Environmental monitoring and assessment indicators</t>
  </si>
  <si>
    <t>Components of the calculation
indicator</t>
  </si>
  <si>
    <t>Indicator derivatives</t>
  </si>
  <si>
    <t>The timing of the updates</t>
  </si>
  <si>
    <t>Contacts</t>
  </si>
  <si>
    <t>The indicator reflects the amount of applied mineral and organic fertilizers per unit area of ​​cultivated land and perennial plantings. When using mineral and organic fertilizers to increase productivity in agriculture, the environmental danger increases, for example, the risk of water and soil pollution, and there is a negative impact on other components of the environment, including the violation of the natural balance of soil microflora. The high content of nitrates and nitrites in drinking water poses a risk to human health.</t>
  </si>
  <si>
    <t>by types of mineral fertilizers (by the content of the main component)</t>
  </si>
  <si>
    <t>Additional national indicator</t>
  </si>
  <si>
    <t>UNECE: F2</t>
  </si>
  <si>
    <t>December</t>
  </si>
  <si>
    <t>tons, kg / ha</t>
  </si>
  <si>
    <t xml:space="preserve">Unit measurement </t>
  </si>
  <si>
    <t>Bureau of national statistics</t>
  </si>
  <si>
    <t>Total mineral fertilizer consumption</t>
  </si>
  <si>
    <t>Nitrogen fertilizer сonsumption</t>
  </si>
  <si>
    <t>Information is generated based on the results of national statistical monitoring according to the forms:" On the harvest of agricultural crops "(form index - 29-cx, annual) and "On the harvest of agricultural crops in small farms or farms and households " (form index  A -005, annual).                                                                                   Fertilizor consumption is calculated as the ratio of the volume of fertilizers applied (in terms of 100 % of nutrients) per unit of the specified acreage of agrecultural crops.
"Methodology for the formation of environmental statistics indicators "
(№ 147 от 20.10.2017 )</t>
  </si>
  <si>
    <t>8 (7172) 749311</t>
  </si>
  <si>
    <r>
      <t>thousand tons
P</t>
    </r>
    <r>
      <rPr>
        <vertAlign val="subscript"/>
        <sz val="11"/>
        <color indexed="8"/>
        <rFont val="Roboto"/>
        <family val="0"/>
      </rPr>
      <t>2</t>
    </r>
    <r>
      <rPr>
        <sz val="11"/>
        <color indexed="8"/>
        <rFont val="Roboto"/>
        <family val="0"/>
      </rPr>
      <t>O</t>
    </r>
    <r>
      <rPr>
        <vertAlign val="subscript"/>
        <sz val="11"/>
        <color indexed="8"/>
        <rFont val="Roboto"/>
        <family val="0"/>
      </rPr>
      <t xml:space="preserve">5 </t>
    </r>
  </si>
  <si>
    <r>
      <t>thousand tons
K</t>
    </r>
    <r>
      <rPr>
        <vertAlign val="subscript"/>
        <sz val="11"/>
        <color indexed="8"/>
        <rFont val="Roboto"/>
        <family val="0"/>
      </rPr>
      <t>2</t>
    </r>
    <r>
      <rPr>
        <sz val="11"/>
        <color indexed="8"/>
        <rFont val="Roboto"/>
        <family val="0"/>
      </rPr>
      <t xml:space="preserve">0 </t>
    </r>
  </si>
</sst>
</file>

<file path=xl/styles.xml><?xml version="1.0" encoding="utf-8"?>
<styleSheet xmlns="http://schemas.openxmlformats.org/spreadsheetml/2006/main">
  <numFmts count="4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42">
    <font>
      <sz val="11"/>
      <color theme="1"/>
      <name val="Calibri"/>
      <family val="2"/>
    </font>
    <font>
      <sz val="11"/>
      <color indexed="8"/>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2"/>
      <color indexed="8"/>
      <name val="Calibri"/>
      <family val="2"/>
    </font>
    <font>
      <sz val="11"/>
      <color indexed="8"/>
      <name val="Roboto"/>
      <family val="0"/>
    </font>
    <font>
      <b/>
      <sz val="11"/>
      <color indexed="8"/>
      <name val="Roboto"/>
      <family val="0"/>
    </font>
    <font>
      <vertAlign val="subscript"/>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2"/>
      <color theme="1"/>
      <name val="Calibri"/>
      <family val="2"/>
    </font>
    <font>
      <sz val="11"/>
      <color theme="1"/>
      <name val="Roboto"/>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2" borderId="0" applyNumberFormat="0" applyBorder="0" applyAlignment="0" applyProtection="0"/>
  </cellStyleXfs>
  <cellXfs count="59">
    <xf numFmtId="0" fontId="0" fillId="0" borderId="0" xfId="0" applyFont="1" applyAlignment="1">
      <alignment/>
    </xf>
    <xf numFmtId="0" fontId="0" fillId="33" borderId="0" xfId="0" applyFill="1" applyAlignment="1">
      <alignment/>
    </xf>
    <xf numFmtId="0" fontId="0" fillId="4" borderId="0" xfId="0" applyFill="1" applyAlignment="1">
      <alignment/>
    </xf>
    <xf numFmtId="0" fontId="0" fillId="0" borderId="0" xfId="0" applyFont="1" applyAlignment="1">
      <alignment/>
    </xf>
    <xf numFmtId="0" fontId="0" fillId="4" borderId="0" xfId="0" applyFill="1" applyAlignment="1">
      <alignment horizontal="center"/>
    </xf>
    <xf numFmtId="0" fontId="2" fillId="10" borderId="10" xfId="0" applyFont="1" applyFill="1" applyBorder="1" applyAlignment="1">
      <alignment vertical="center" wrapText="1"/>
    </xf>
    <xf numFmtId="0" fontId="39" fillId="4" borderId="11" xfId="0" applyFont="1" applyFill="1" applyBorder="1" applyAlignment="1">
      <alignment horizontal="center" vertical="center"/>
    </xf>
    <xf numFmtId="0" fontId="39" fillId="4" borderId="0" xfId="0" applyFont="1" applyFill="1" applyBorder="1" applyAlignment="1">
      <alignment horizontal="center" vertical="center"/>
    </xf>
    <xf numFmtId="0" fontId="40" fillId="4" borderId="0" xfId="0" applyFont="1" applyFill="1" applyAlignment="1">
      <alignment horizontal="center" vertical="center"/>
    </xf>
    <xf numFmtId="0" fontId="0" fillId="33" borderId="0" xfId="0" applyFill="1" applyBorder="1" applyAlignment="1">
      <alignment horizontal="center" wrapText="1"/>
    </xf>
    <xf numFmtId="0" fontId="0" fillId="0" borderId="0" xfId="0" applyBorder="1" applyAlignment="1">
      <alignment wrapText="1"/>
    </xf>
    <xf numFmtId="0" fontId="20" fillId="0" borderId="12" xfId="0" applyFont="1" applyBorder="1" applyAlignment="1">
      <alignment/>
    </xf>
    <xf numFmtId="0" fontId="20" fillId="33"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41" fillId="0" borderId="12" xfId="0" applyFont="1" applyFill="1" applyBorder="1" applyAlignment="1">
      <alignment horizontal="center" vertical="center"/>
    </xf>
    <xf numFmtId="0" fontId="20" fillId="34" borderId="12" xfId="0" applyFont="1" applyFill="1" applyBorder="1" applyAlignment="1">
      <alignment vertical="center"/>
    </xf>
    <xf numFmtId="0" fontId="21" fillId="4" borderId="12" xfId="0" applyFont="1" applyFill="1" applyBorder="1" applyAlignment="1">
      <alignment horizontal="center" vertical="center" wrapText="1"/>
    </xf>
    <xf numFmtId="0" fontId="41" fillId="4" borderId="12" xfId="0" applyFont="1" applyFill="1" applyBorder="1" applyAlignment="1">
      <alignment/>
    </xf>
    <xf numFmtId="0" fontId="41" fillId="4" borderId="12" xfId="0" applyFont="1" applyFill="1" applyBorder="1" applyAlignment="1">
      <alignment/>
    </xf>
    <xf numFmtId="0" fontId="41" fillId="4" borderId="0" xfId="0" applyFont="1" applyFill="1" applyAlignment="1">
      <alignment/>
    </xf>
    <xf numFmtId="0" fontId="41" fillId="4" borderId="0" xfId="0" applyFont="1" applyFill="1" applyBorder="1" applyAlignment="1">
      <alignment/>
    </xf>
    <xf numFmtId="0" fontId="20" fillId="35" borderId="12" xfId="0" applyFont="1" applyFill="1" applyBorder="1" applyAlignment="1">
      <alignment horizontal="center" vertical="center"/>
    </xf>
    <xf numFmtId="0" fontId="20" fillId="0" borderId="12" xfId="0" applyFont="1" applyFill="1" applyBorder="1" applyAlignment="1">
      <alignment horizontal="justify" vertical="center" wrapText="1"/>
    </xf>
    <xf numFmtId="180" fontId="20" fillId="0" borderId="12" xfId="0" applyNumberFormat="1" applyFont="1" applyFill="1" applyBorder="1" applyAlignment="1">
      <alignment horizontal="right" wrapText="1"/>
    </xf>
    <xf numFmtId="0" fontId="41" fillId="0" borderId="12" xfId="0" applyFont="1" applyFill="1" applyBorder="1" applyAlignment="1">
      <alignment/>
    </xf>
    <xf numFmtId="180" fontId="20" fillId="0" borderId="13" xfId="0" applyNumberFormat="1" applyFont="1" applyFill="1" applyBorder="1" applyAlignment="1">
      <alignment horizontal="right" wrapText="1"/>
    </xf>
    <xf numFmtId="180" fontId="41" fillId="0" borderId="12" xfId="0" applyNumberFormat="1" applyFont="1" applyFill="1" applyBorder="1" applyAlignment="1">
      <alignment/>
    </xf>
    <xf numFmtId="0" fontId="41" fillId="0" borderId="12" xfId="0" applyFont="1" applyFill="1" applyBorder="1" applyAlignment="1">
      <alignment horizontal="right"/>
    </xf>
    <xf numFmtId="0" fontId="41" fillId="0" borderId="12" xfId="0" applyFont="1" applyBorder="1" applyAlignment="1">
      <alignment/>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180" fontId="20" fillId="0" borderId="16" xfId="0" applyNumberFormat="1" applyFont="1" applyFill="1" applyBorder="1" applyAlignment="1">
      <alignment horizontal="right" wrapText="1"/>
    </xf>
    <xf numFmtId="180" fontId="20" fillId="0" borderId="11" xfId="0" applyNumberFormat="1" applyFont="1" applyFill="1" applyBorder="1" applyAlignment="1">
      <alignment horizontal="right" wrapText="1"/>
    </xf>
    <xf numFmtId="182" fontId="20" fillId="35" borderId="12" xfId="0" applyNumberFormat="1" applyFont="1" applyFill="1" applyBorder="1" applyAlignment="1">
      <alignment horizontal="center" vertical="center"/>
    </xf>
    <xf numFmtId="183" fontId="20" fillId="0" borderId="12" xfId="0" applyNumberFormat="1" applyFont="1" applyFill="1" applyBorder="1" applyAlignment="1">
      <alignment horizontal="center" vertical="center" wrapText="1"/>
    </xf>
    <xf numFmtId="184" fontId="20" fillId="0" borderId="12" xfId="0" applyNumberFormat="1" applyFont="1" applyFill="1" applyBorder="1" applyAlignment="1">
      <alignment horizontal="right" wrapText="1"/>
    </xf>
    <xf numFmtId="0" fontId="20" fillId="0" borderId="12" xfId="0" applyFont="1" applyFill="1" applyBorder="1" applyAlignment="1">
      <alignment horizontal="left" vertical="center" wrapText="1"/>
    </xf>
    <xf numFmtId="180" fontId="41" fillId="0" borderId="12" xfId="0" applyNumberFormat="1" applyFont="1" applyFill="1" applyBorder="1" applyAlignment="1">
      <alignment horizontal="right" wrapText="1"/>
    </xf>
    <xf numFmtId="181" fontId="41" fillId="0" borderId="12" xfId="0" applyNumberFormat="1" applyFont="1" applyFill="1" applyBorder="1" applyAlignment="1">
      <alignment horizontal="right" wrapText="1"/>
    </xf>
    <xf numFmtId="181" fontId="41" fillId="0" borderId="11" xfId="0" applyNumberFormat="1" applyFont="1" applyFill="1" applyBorder="1" applyAlignment="1">
      <alignment horizontal="right" wrapText="1"/>
    </xf>
    <xf numFmtId="181" fontId="41" fillId="0" borderId="12" xfId="0" applyNumberFormat="1" applyFont="1" applyFill="1" applyBorder="1" applyAlignment="1">
      <alignment/>
    </xf>
    <xf numFmtId="0" fontId="21" fillId="0" borderId="12" xfId="0" applyFont="1" applyFill="1" applyBorder="1" applyAlignment="1">
      <alignment horizontal="center" vertical="center" wrapText="1"/>
    </xf>
    <xf numFmtId="0" fontId="20" fillId="34" borderId="12" xfId="0" applyFont="1" applyFill="1" applyBorder="1" applyAlignment="1">
      <alignment horizontal="center" vertical="center"/>
    </xf>
    <xf numFmtId="0" fontId="21" fillId="10" borderId="17"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17" xfId="0" applyFont="1" applyFill="1" applyBorder="1" applyAlignment="1">
      <alignment vertical="center" wrapText="1"/>
    </xf>
    <xf numFmtId="0" fontId="21" fillId="10" borderId="10" xfId="0" applyFont="1" applyFill="1" applyBorder="1" applyAlignment="1">
      <alignment horizontal="center" vertical="center" wrapText="1"/>
    </xf>
    <xf numFmtId="185" fontId="41" fillId="0" borderId="12" xfId="0" applyNumberFormat="1" applyFont="1" applyFill="1" applyBorder="1" applyAlignment="1">
      <alignment/>
    </xf>
    <xf numFmtId="0" fontId="41" fillId="0" borderId="13" xfId="0" applyFont="1" applyFill="1" applyBorder="1" applyAlignment="1">
      <alignment/>
    </xf>
    <xf numFmtId="188" fontId="41" fillId="0" borderId="12" xfId="0" applyNumberFormat="1" applyFont="1" applyBorder="1" applyAlignment="1">
      <alignment/>
    </xf>
    <xf numFmtId="187" fontId="41" fillId="0" borderId="12" xfId="0" applyNumberFormat="1" applyFont="1" applyBorder="1" applyAlignment="1">
      <alignment/>
    </xf>
    <xf numFmtId="2" fontId="20" fillId="0" borderId="12" xfId="0" applyNumberFormat="1" applyFont="1" applyFill="1" applyBorder="1" applyAlignment="1">
      <alignment horizontal="right" wrapText="1"/>
    </xf>
    <xf numFmtId="2" fontId="41" fillId="0" borderId="12" xfId="0" applyNumberFormat="1" applyFont="1" applyFill="1" applyBorder="1" applyAlignment="1">
      <alignment/>
    </xf>
    <xf numFmtId="2" fontId="41" fillId="0" borderId="13" xfId="0" applyNumberFormat="1" applyFont="1" applyFill="1" applyBorder="1" applyAlignment="1">
      <alignment/>
    </xf>
    <xf numFmtId="2" fontId="41" fillId="0" borderId="12" xfId="0" applyNumberFormat="1" applyFont="1" applyBorder="1" applyAlignment="1">
      <alignment/>
    </xf>
    <xf numFmtId="181" fontId="20" fillId="0" borderId="12" xfId="0" applyNumberFormat="1" applyFont="1" applyFill="1" applyBorder="1" applyAlignment="1">
      <alignment horizontal="right" wrapText="1"/>
    </xf>
    <xf numFmtId="4" fontId="41" fillId="4" borderId="12" xfId="0" applyNumberFormat="1" applyFont="1" applyFill="1" applyBorder="1" applyAlignment="1">
      <alignment vertical="center" wrapText="1"/>
    </xf>
    <xf numFmtId="0" fontId="41" fillId="0" borderId="12" xfId="0" applyFont="1" applyBorder="1" applyAlignment="1">
      <alignment wrapText="1"/>
    </xf>
    <xf numFmtId="0" fontId="41" fillId="4" borderId="18" xfId="0"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Z21"/>
  <sheetViews>
    <sheetView view="pageBreakPreview" zoomScale="87" zoomScaleNormal="110" zoomScaleSheetLayoutView="87" zoomScalePageLayoutView="0" workbookViewId="0" topLeftCell="A1">
      <selection activeCell="C15" sqref="C15"/>
    </sheetView>
  </sheetViews>
  <sheetFormatPr defaultColWidth="9.140625" defaultRowHeight="15"/>
  <cols>
    <col min="1" max="1" width="4.00390625" style="0" bestFit="1" customWidth="1"/>
    <col min="2" max="2" width="43.00390625" style="0" customWidth="1"/>
    <col min="3" max="3" width="19.7109375" style="0" customWidth="1"/>
    <col min="4" max="4" width="11.7109375" style="0" customWidth="1"/>
    <col min="5" max="5" width="12.00390625" style="0" customWidth="1"/>
    <col min="6" max="6" width="13.7109375" style="0" customWidth="1"/>
    <col min="7" max="7" width="11.7109375" style="0" customWidth="1"/>
    <col min="8" max="8" width="12.00390625" style="0" customWidth="1"/>
    <col min="9" max="9" width="11.7109375" style="0" customWidth="1"/>
    <col min="10" max="11" width="13.00390625" style="0" customWidth="1"/>
    <col min="12" max="12" width="11.7109375" style="0" customWidth="1"/>
    <col min="13" max="13" width="12.28125" style="0" bestFit="1" customWidth="1"/>
    <col min="14" max="16" width="12.140625" style="0" customWidth="1"/>
  </cols>
  <sheetData>
    <row r="1" spans="1:16" ht="24.75" customHeight="1">
      <c r="A1" s="6" t="s">
        <v>13</v>
      </c>
      <c r="B1" s="7"/>
      <c r="C1" s="7"/>
      <c r="D1" s="7"/>
      <c r="E1" s="7"/>
      <c r="F1" s="7"/>
      <c r="G1" s="7"/>
      <c r="H1" s="7"/>
      <c r="I1" s="7"/>
      <c r="J1" s="7"/>
      <c r="K1" s="8"/>
      <c r="L1" s="2"/>
      <c r="M1" s="4"/>
      <c r="N1" s="2"/>
      <c r="O1" s="2"/>
      <c r="P1" s="2"/>
    </row>
    <row r="2" spans="1:11" ht="15">
      <c r="A2" s="1"/>
      <c r="B2" s="9"/>
      <c r="C2" s="9"/>
      <c r="D2" s="9"/>
      <c r="E2" s="9"/>
      <c r="F2" s="9"/>
      <c r="G2" s="9"/>
      <c r="H2" s="9"/>
      <c r="I2" s="9"/>
      <c r="J2" s="9"/>
      <c r="K2" s="10"/>
    </row>
    <row r="3" spans="1:16" s="3" customFormat="1" ht="28.5">
      <c r="A3" s="11"/>
      <c r="B3" s="12"/>
      <c r="C3" s="12" t="s">
        <v>15</v>
      </c>
      <c r="D3" s="13">
        <v>2010</v>
      </c>
      <c r="E3" s="13">
        <v>2011</v>
      </c>
      <c r="F3" s="13">
        <v>2012</v>
      </c>
      <c r="G3" s="13">
        <v>2013</v>
      </c>
      <c r="H3" s="13">
        <v>2014</v>
      </c>
      <c r="I3" s="14">
        <v>2015</v>
      </c>
      <c r="J3" s="14">
        <v>2016</v>
      </c>
      <c r="K3" s="14">
        <v>2017</v>
      </c>
      <c r="L3" s="14">
        <v>2018</v>
      </c>
      <c r="M3" s="14">
        <v>2019</v>
      </c>
      <c r="N3" s="14">
        <v>2020</v>
      </c>
      <c r="O3" s="14">
        <v>2021</v>
      </c>
      <c r="P3" s="14">
        <v>2022</v>
      </c>
    </row>
    <row r="4" spans="1:16" s="3" customFormat="1" ht="21" customHeight="1">
      <c r="A4" s="15"/>
      <c r="B4" s="16" t="s">
        <v>14</v>
      </c>
      <c r="C4" s="16"/>
      <c r="D4" s="16"/>
      <c r="E4" s="16"/>
      <c r="F4" s="16"/>
      <c r="G4" s="16"/>
      <c r="H4" s="16"/>
      <c r="I4" s="16"/>
      <c r="J4" s="16"/>
      <c r="K4" s="17"/>
      <c r="L4" s="18"/>
      <c r="M4" s="19"/>
      <c r="N4" s="20"/>
      <c r="O4" s="20"/>
      <c r="P4" s="20"/>
    </row>
    <row r="5" spans="1:16" s="3" customFormat="1" ht="36" customHeight="1">
      <c r="A5" s="21">
        <v>1</v>
      </c>
      <c r="B5" s="22" t="s">
        <v>2</v>
      </c>
      <c r="C5" s="13" t="s">
        <v>16</v>
      </c>
      <c r="D5" s="23">
        <v>21.4</v>
      </c>
      <c r="E5" s="23">
        <v>21.1</v>
      </c>
      <c r="F5" s="24">
        <v>21.2</v>
      </c>
      <c r="G5" s="25">
        <v>21.3</v>
      </c>
      <c r="H5" s="23">
        <v>21.2</v>
      </c>
      <c r="I5" s="26">
        <v>21</v>
      </c>
      <c r="J5" s="27">
        <v>21.5</v>
      </c>
      <c r="K5" s="27">
        <v>21.8</v>
      </c>
      <c r="L5" s="27">
        <v>21.9</v>
      </c>
      <c r="M5" s="28">
        <v>22.1</v>
      </c>
      <c r="N5" s="28">
        <v>22.6</v>
      </c>
      <c r="O5" s="28">
        <v>22.9</v>
      </c>
      <c r="P5" s="28">
        <v>23.1</v>
      </c>
    </row>
    <row r="6" spans="1:16" s="3" customFormat="1" ht="28.5">
      <c r="A6" s="21">
        <v>2</v>
      </c>
      <c r="B6" s="29" t="s">
        <v>45</v>
      </c>
      <c r="C6" s="13" t="s">
        <v>17</v>
      </c>
      <c r="D6" s="23">
        <v>40.7</v>
      </c>
      <c r="E6" s="23">
        <v>47.5</v>
      </c>
      <c r="F6" s="26">
        <v>82</v>
      </c>
      <c r="G6" s="23">
        <v>55.7</v>
      </c>
      <c r="H6" s="23">
        <v>80.6</v>
      </c>
      <c r="I6" s="24">
        <v>91.5</v>
      </c>
      <c r="J6" s="27">
        <v>80</v>
      </c>
      <c r="K6" s="27">
        <v>104.2</v>
      </c>
      <c r="L6" s="27">
        <v>81.2</v>
      </c>
      <c r="M6" s="28">
        <v>54.5</v>
      </c>
      <c r="N6" s="28">
        <v>74.4</v>
      </c>
      <c r="O6" s="28">
        <v>81</v>
      </c>
      <c r="P6" s="28">
        <v>71.4</v>
      </c>
    </row>
    <row r="7" spans="1:16" s="3" customFormat="1" ht="15">
      <c r="A7" s="21">
        <v>3</v>
      </c>
      <c r="B7" s="30"/>
      <c r="C7" s="13" t="s">
        <v>18</v>
      </c>
      <c r="D7" s="23">
        <v>1</v>
      </c>
      <c r="E7" s="23">
        <f aca="true" t="shared" si="0" ref="E7:L7">E6/E5</f>
        <v>2.251184834123223</v>
      </c>
      <c r="F7" s="23">
        <f t="shared" si="0"/>
        <v>3.867924528301887</v>
      </c>
      <c r="G7" s="23">
        <f t="shared" si="0"/>
        <v>2.615023474178404</v>
      </c>
      <c r="H7" s="23">
        <f t="shared" si="0"/>
        <v>3.80188679245283</v>
      </c>
      <c r="I7" s="23">
        <f t="shared" si="0"/>
        <v>4.357142857142857</v>
      </c>
      <c r="J7" s="23">
        <f t="shared" si="0"/>
        <v>3.7209302325581395</v>
      </c>
      <c r="K7" s="23">
        <f t="shared" si="0"/>
        <v>4.779816513761467</v>
      </c>
      <c r="L7" s="23">
        <f t="shared" si="0"/>
        <v>3.707762557077626</v>
      </c>
      <c r="M7" s="23">
        <f>M6/M5</f>
        <v>2.4660633484162893</v>
      </c>
      <c r="N7" s="23">
        <f>N6/N5</f>
        <v>3.2920353982300887</v>
      </c>
      <c r="O7" s="23">
        <v>3.54</v>
      </c>
      <c r="P7" s="23">
        <f>P6/P5</f>
        <v>3.090909090909091</v>
      </c>
    </row>
    <row r="8" spans="1:16" s="3" customFormat="1" ht="33" customHeight="1">
      <c r="A8" s="21">
        <v>4</v>
      </c>
      <c r="B8" s="29" t="s">
        <v>3</v>
      </c>
      <c r="C8" s="13" t="s">
        <v>48</v>
      </c>
      <c r="D8" s="23">
        <v>14.8</v>
      </c>
      <c r="E8" s="23">
        <v>35.5</v>
      </c>
      <c r="F8" s="24">
        <v>19.7</v>
      </c>
      <c r="G8" s="31">
        <v>25.6</v>
      </c>
      <c r="H8" s="23">
        <v>32.4</v>
      </c>
      <c r="I8" s="24">
        <v>33.1</v>
      </c>
      <c r="J8" s="24">
        <v>31.5</v>
      </c>
      <c r="K8" s="24">
        <v>50.3</v>
      </c>
      <c r="L8" s="24">
        <v>38.3</v>
      </c>
      <c r="M8" s="28">
        <v>29.4</v>
      </c>
      <c r="N8" s="28">
        <v>88.1</v>
      </c>
      <c r="O8" s="28">
        <v>47.7</v>
      </c>
      <c r="P8" s="28">
        <v>39.7</v>
      </c>
    </row>
    <row r="9" spans="1:16" s="3" customFormat="1" ht="15">
      <c r="A9" s="21">
        <v>5</v>
      </c>
      <c r="B9" s="30"/>
      <c r="C9" s="13" t="s">
        <v>18</v>
      </c>
      <c r="D9" s="23">
        <f aca="true" t="shared" si="1" ref="D9:L9">D8/D5</f>
        <v>0.691588785046729</v>
      </c>
      <c r="E9" s="23">
        <f t="shared" si="1"/>
        <v>1.6824644549763033</v>
      </c>
      <c r="F9" s="23">
        <f t="shared" si="1"/>
        <v>0.9292452830188679</v>
      </c>
      <c r="G9" s="23">
        <f t="shared" si="1"/>
        <v>1.2018779342723005</v>
      </c>
      <c r="H9" s="23">
        <f t="shared" si="1"/>
        <v>1.5283018867924527</v>
      </c>
      <c r="I9" s="23">
        <f t="shared" si="1"/>
        <v>1.5761904761904764</v>
      </c>
      <c r="J9" s="23">
        <f t="shared" si="1"/>
        <v>1.4651162790697674</v>
      </c>
      <c r="K9" s="23">
        <f t="shared" si="1"/>
        <v>2.307339449541284</v>
      </c>
      <c r="L9" s="23">
        <f t="shared" si="1"/>
        <v>1.7488584474885844</v>
      </c>
      <c r="M9" s="23">
        <f>M8/M5</f>
        <v>1.330316742081448</v>
      </c>
      <c r="N9" s="23">
        <f>N8/N5</f>
        <v>3.8982300884955747</v>
      </c>
      <c r="O9" s="23">
        <v>2.08</v>
      </c>
      <c r="P9" s="23">
        <f>P8/P5</f>
        <v>1.7186147186147187</v>
      </c>
    </row>
    <row r="10" spans="1:16" s="3" customFormat="1" ht="33">
      <c r="A10" s="21">
        <v>6</v>
      </c>
      <c r="B10" s="29" t="s">
        <v>4</v>
      </c>
      <c r="C10" s="13" t="s">
        <v>49</v>
      </c>
      <c r="D10" s="23">
        <v>3.2</v>
      </c>
      <c r="E10" s="23">
        <v>4.4</v>
      </c>
      <c r="F10" s="26">
        <v>0.51</v>
      </c>
      <c r="G10" s="32">
        <v>3.5</v>
      </c>
      <c r="H10" s="23">
        <v>3.5</v>
      </c>
      <c r="I10" s="24">
        <v>2.5</v>
      </c>
      <c r="J10" s="24">
        <v>2.3</v>
      </c>
      <c r="K10" s="24">
        <v>3.7</v>
      </c>
      <c r="L10" s="24">
        <v>1.2</v>
      </c>
      <c r="M10" s="28">
        <v>1.7</v>
      </c>
      <c r="N10" s="28">
        <v>2.3</v>
      </c>
      <c r="O10" s="28">
        <v>3.2</v>
      </c>
      <c r="P10" s="28">
        <v>3.8</v>
      </c>
    </row>
    <row r="11" spans="1:16" s="3" customFormat="1" ht="15">
      <c r="A11" s="33">
        <v>7</v>
      </c>
      <c r="B11" s="30"/>
      <c r="C11" s="34" t="s">
        <v>18</v>
      </c>
      <c r="D11" s="35">
        <v>0.106</v>
      </c>
      <c r="E11" s="35">
        <f aca="true" t="shared" si="2" ref="E11:L11">E10/E5</f>
        <v>0.2085308056872038</v>
      </c>
      <c r="F11" s="35">
        <f t="shared" si="2"/>
        <v>0.024056603773584907</v>
      </c>
      <c r="G11" s="23">
        <f t="shared" si="2"/>
        <v>0.16431924882629106</v>
      </c>
      <c r="H11" s="23">
        <f t="shared" si="2"/>
        <v>0.16509433962264153</v>
      </c>
      <c r="I11" s="23">
        <f t="shared" si="2"/>
        <v>0.11904761904761904</v>
      </c>
      <c r="J11" s="23">
        <f t="shared" si="2"/>
        <v>0.10697674418604651</v>
      </c>
      <c r="K11" s="23">
        <f t="shared" si="2"/>
        <v>0.16972477064220184</v>
      </c>
      <c r="L11" s="23">
        <f t="shared" si="2"/>
        <v>0.05479452054794521</v>
      </c>
      <c r="M11" s="23">
        <f>M10/M5</f>
        <v>0.07692307692307691</v>
      </c>
      <c r="N11" s="23">
        <f>N10/N5</f>
        <v>0.10176991150442477</v>
      </c>
      <c r="O11" s="23">
        <f>O10/O5</f>
        <v>0.13973799126637557</v>
      </c>
      <c r="P11" s="23">
        <f>P10/P5</f>
        <v>0.16450216450216448</v>
      </c>
    </row>
    <row r="12" spans="1:16" s="3" customFormat="1" ht="15">
      <c r="A12" s="21">
        <v>8</v>
      </c>
      <c r="B12" s="36" t="s">
        <v>5</v>
      </c>
      <c r="C12" s="13" t="s">
        <v>19</v>
      </c>
      <c r="D12" s="23" t="s">
        <v>1</v>
      </c>
      <c r="E12" s="23" t="s">
        <v>1</v>
      </c>
      <c r="F12" s="23" t="s">
        <v>1</v>
      </c>
      <c r="G12" s="23" t="s">
        <v>1</v>
      </c>
      <c r="H12" s="23" t="s">
        <v>1</v>
      </c>
      <c r="I12" s="23" t="s">
        <v>1</v>
      </c>
      <c r="J12" s="23" t="s">
        <v>1</v>
      </c>
      <c r="K12" s="23" t="s">
        <v>1</v>
      </c>
      <c r="L12" s="24">
        <v>0.2</v>
      </c>
      <c r="M12" s="28">
        <v>0.7</v>
      </c>
      <c r="N12" s="28">
        <v>0.7</v>
      </c>
      <c r="O12" s="28">
        <v>1</v>
      </c>
      <c r="P12" s="28">
        <v>0.8</v>
      </c>
    </row>
    <row r="13" spans="1:16" s="3" customFormat="1" ht="19.5" customHeight="1">
      <c r="A13" s="21">
        <v>10</v>
      </c>
      <c r="B13" s="36" t="s">
        <v>44</v>
      </c>
      <c r="C13" s="13" t="s">
        <v>19</v>
      </c>
      <c r="D13" s="37">
        <f>D6+D8+D10</f>
        <v>58.7</v>
      </c>
      <c r="E13" s="37">
        <f>E6+E8+E10</f>
        <v>87.4</v>
      </c>
      <c r="F13" s="37">
        <f>F6+F8+F10</f>
        <v>102.21000000000001</v>
      </c>
      <c r="G13" s="37">
        <v>84.9</v>
      </c>
      <c r="H13" s="37">
        <f>H6+H8+H10</f>
        <v>116.5</v>
      </c>
      <c r="I13" s="37">
        <v>127.15</v>
      </c>
      <c r="J13" s="37">
        <f>J6+J8+J10</f>
        <v>113.8</v>
      </c>
      <c r="K13" s="37">
        <v>158.2</v>
      </c>
      <c r="L13" s="24">
        <f>L6+L8+L10+L12</f>
        <v>120.9</v>
      </c>
      <c r="M13" s="28">
        <v>86.5</v>
      </c>
      <c r="N13" s="28">
        <v>165.5</v>
      </c>
      <c r="O13" s="28">
        <v>132.9</v>
      </c>
      <c r="P13" s="24">
        <f>P6+P8+P10+P12</f>
        <v>115.7</v>
      </c>
    </row>
    <row r="14" spans="1:16" s="3" customFormat="1" ht="19.5" customHeight="1">
      <c r="A14" s="21">
        <v>11</v>
      </c>
      <c r="B14" s="36" t="s">
        <v>6</v>
      </c>
      <c r="C14" s="13" t="s">
        <v>18</v>
      </c>
      <c r="D14" s="37">
        <f aca="true" t="shared" si="3" ref="D14:L14">D13/D5</f>
        <v>2.7429906542056077</v>
      </c>
      <c r="E14" s="37">
        <f t="shared" si="3"/>
        <v>4.14218009478673</v>
      </c>
      <c r="F14" s="37">
        <f t="shared" si="3"/>
        <v>4.8212264150943405</v>
      </c>
      <c r="G14" s="37">
        <f t="shared" si="3"/>
        <v>3.9859154929577465</v>
      </c>
      <c r="H14" s="37">
        <f t="shared" si="3"/>
        <v>5.495283018867925</v>
      </c>
      <c r="I14" s="37">
        <f t="shared" si="3"/>
        <v>6.0547619047619055</v>
      </c>
      <c r="J14" s="37">
        <f t="shared" si="3"/>
        <v>5.293023255813953</v>
      </c>
      <c r="K14" s="37">
        <f t="shared" si="3"/>
        <v>7.2568807339449535</v>
      </c>
      <c r="L14" s="37">
        <f t="shared" si="3"/>
        <v>5.52054794520548</v>
      </c>
      <c r="M14" s="23">
        <f>M13/M5</f>
        <v>3.914027149321267</v>
      </c>
      <c r="N14" s="23">
        <f>N13/N5</f>
        <v>7.323008849557522</v>
      </c>
      <c r="O14" s="23">
        <f>O13/O5</f>
        <v>5.80349344978166</v>
      </c>
      <c r="P14" s="23">
        <f>P13/P5</f>
        <v>5.008658008658008</v>
      </c>
    </row>
    <row r="15" spans="1:16" s="3" customFormat="1" ht="19.5" customHeight="1">
      <c r="A15" s="21">
        <v>12</v>
      </c>
      <c r="B15" s="36" t="s">
        <v>7</v>
      </c>
      <c r="C15" s="13" t="s">
        <v>16</v>
      </c>
      <c r="D15" s="38">
        <v>0.7936</v>
      </c>
      <c r="E15" s="38">
        <v>0.973</v>
      </c>
      <c r="F15" s="38">
        <v>1.14</v>
      </c>
      <c r="G15" s="39">
        <v>1.397</v>
      </c>
      <c r="H15" s="38">
        <v>1.582</v>
      </c>
      <c r="I15" s="38">
        <v>1.46</v>
      </c>
      <c r="J15" s="40">
        <v>1.652</v>
      </c>
      <c r="K15" s="40">
        <v>2.51</v>
      </c>
      <c r="L15" s="40">
        <v>2.34</v>
      </c>
      <c r="M15" s="28">
        <v>2.66</v>
      </c>
      <c r="N15" s="28">
        <v>3.05</v>
      </c>
      <c r="O15" s="28">
        <v>3.8</v>
      </c>
      <c r="P15" s="28">
        <v>3.3</v>
      </c>
    </row>
    <row r="16" spans="1:16" s="3" customFormat="1" ht="30.75" customHeight="1">
      <c r="A16" s="21">
        <v>13</v>
      </c>
      <c r="B16" s="36" t="s">
        <v>8</v>
      </c>
      <c r="C16" s="41" t="s">
        <v>0</v>
      </c>
      <c r="D16" s="23">
        <f aca="true" t="shared" si="4" ref="D16:L16">100*D15/D5</f>
        <v>3.708411214953271</v>
      </c>
      <c r="E16" s="23">
        <f t="shared" si="4"/>
        <v>4.611374407582938</v>
      </c>
      <c r="F16" s="23">
        <f t="shared" si="4"/>
        <v>5.377358490566038</v>
      </c>
      <c r="G16" s="23">
        <f t="shared" si="4"/>
        <v>6.558685446009389</v>
      </c>
      <c r="H16" s="23">
        <f t="shared" si="4"/>
        <v>7.462264150943398</v>
      </c>
      <c r="I16" s="23">
        <f t="shared" si="4"/>
        <v>6.9523809523809526</v>
      </c>
      <c r="J16" s="23">
        <f t="shared" si="4"/>
        <v>7.683720930232558</v>
      </c>
      <c r="K16" s="23">
        <f t="shared" si="4"/>
        <v>11.513761467889907</v>
      </c>
      <c r="L16" s="23">
        <f t="shared" si="4"/>
        <v>10.684931506849315</v>
      </c>
      <c r="M16" s="23">
        <f>100*M15/M5</f>
        <v>12.036199095022624</v>
      </c>
      <c r="N16" s="23">
        <f>100*N15/N5</f>
        <v>13.495575221238937</v>
      </c>
      <c r="O16" s="23">
        <f>100*O15/O5</f>
        <v>16.593886462882097</v>
      </c>
      <c r="P16" s="23">
        <f>100*P15/P5</f>
        <v>14.285714285714285</v>
      </c>
    </row>
    <row r="17" spans="1:26" s="3" customFormat="1" ht="26.25" customHeight="1">
      <c r="A17" s="42"/>
      <c r="B17" s="43" t="s">
        <v>20</v>
      </c>
      <c r="C17" s="44"/>
      <c r="D17" s="44"/>
      <c r="E17" s="44"/>
      <c r="F17" s="44"/>
      <c r="G17" s="44"/>
      <c r="H17" s="44"/>
      <c r="I17" s="44"/>
      <c r="J17" s="44"/>
      <c r="K17" s="44"/>
      <c r="L17" s="44"/>
      <c r="M17" s="45"/>
      <c r="N17" s="46"/>
      <c r="O17" s="46"/>
      <c r="P17" s="46"/>
      <c r="Q17" s="5"/>
      <c r="R17" s="5"/>
      <c r="S17" s="5"/>
      <c r="T17" s="5"/>
      <c r="U17" s="5"/>
      <c r="V17" s="5"/>
      <c r="W17" s="5"/>
      <c r="X17" s="5"/>
      <c r="Y17" s="5"/>
      <c r="Z17" s="5"/>
    </row>
    <row r="18" spans="1:16" s="3" customFormat="1" ht="16.5" customHeight="1">
      <c r="A18" s="21">
        <v>23</v>
      </c>
      <c r="B18" s="22" t="s">
        <v>9</v>
      </c>
      <c r="C18" s="13" t="s">
        <v>19</v>
      </c>
      <c r="D18" s="37">
        <v>826.9</v>
      </c>
      <c r="E18" s="37">
        <v>1051.3</v>
      </c>
      <c r="F18" s="24">
        <v>236.5</v>
      </c>
      <c r="G18" s="47">
        <v>505.2</v>
      </c>
      <c r="H18" s="48">
        <v>509.5</v>
      </c>
      <c r="I18" s="24">
        <v>525.6</v>
      </c>
      <c r="J18" s="24">
        <v>626.6</v>
      </c>
      <c r="K18" s="24">
        <v>896</v>
      </c>
      <c r="L18" s="49">
        <v>632.959</v>
      </c>
      <c r="M18" s="28">
        <v>619.5</v>
      </c>
      <c r="N18" s="50">
        <v>1214.1</v>
      </c>
      <c r="O18" s="50">
        <v>995.2</v>
      </c>
      <c r="P18" s="50">
        <v>515.5</v>
      </c>
    </row>
    <row r="19" spans="1:16" s="3" customFormat="1" ht="32.25" customHeight="1">
      <c r="A19" s="21">
        <v>24</v>
      </c>
      <c r="B19" s="22" t="s">
        <v>10</v>
      </c>
      <c r="C19" s="13" t="s">
        <v>18</v>
      </c>
      <c r="D19" s="37">
        <f aca="true" t="shared" si="5" ref="D19:K19">D18/D5</f>
        <v>38.64018691588785</v>
      </c>
      <c r="E19" s="37">
        <f t="shared" si="5"/>
        <v>49.82464454976303</v>
      </c>
      <c r="F19" s="37">
        <f t="shared" si="5"/>
        <v>11.15566037735849</v>
      </c>
      <c r="G19" s="37">
        <f t="shared" si="5"/>
        <v>23.718309859154928</v>
      </c>
      <c r="H19" s="37">
        <f t="shared" si="5"/>
        <v>24.03301886792453</v>
      </c>
      <c r="I19" s="37">
        <f t="shared" si="5"/>
        <v>25.02857142857143</v>
      </c>
      <c r="J19" s="37">
        <f t="shared" si="5"/>
        <v>29.144186046511628</v>
      </c>
      <c r="K19" s="37">
        <f t="shared" si="5"/>
        <v>41.100917431192656</v>
      </c>
      <c r="L19" s="37">
        <f>L18/L5</f>
        <v>28.902237442922374</v>
      </c>
      <c r="M19" s="23">
        <f>M18/M5</f>
        <v>28.031674208144796</v>
      </c>
      <c r="N19" s="23">
        <f>N18/N5</f>
        <v>53.72123893805309</v>
      </c>
      <c r="O19" s="23">
        <f>O18/O5</f>
        <v>43.4585152838428</v>
      </c>
      <c r="P19" s="23">
        <f>P18/P5</f>
        <v>22.316017316017316</v>
      </c>
    </row>
    <row r="20" spans="1:16" s="3" customFormat="1" ht="23.25" customHeight="1">
      <c r="A20" s="21">
        <v>25</v>
      </c>
      <c r="B20" s="22" t="s">
        <v>11</v>
      </c>
      <c r="C20" s="13" t="s">
        <v>16</v>
      </c>
      <c r="D20" s="51">
        <v>0.09</v>
      </c>
      <c r="E20" s="51">
        <v>0.097</v>
      </c>
      <c r="F20" s="52">
        <v>0.055</v>
      </c>
      <c r="G20" s="51">
        <v>0.0657</v>
      </c>
      <c r="H20" s="53">
        <v>0.0568</v>
      </c>
      <c r="I20" s="52">
        <v>0.0689</v>
      </c>
      <c r="J20" s="52">
        <v>0.081</v>
      </c>
      <c r="K20" s="52">
        <v>0.116</v>
      </c>
      <c r="L20" s="54">
        <v>0.101645</v>
      </c>
      <c r="M20" s="49">
        <v>0.09538719999999999</v>
      </c>
      <c r="N20" s="49">
        <v>0.1</v>
      </c>
      <c r="O20" s="49">
        <v>0.1</v>
      </c>
      <c r="P20" s="49">
        <v>0.1</v>
      </c>
    </row>
    <row r="21" spans="1:16" s="3" customFormat="1" ht="39" customHeight="1">
      <c r="A21" s="21">
        <v>26</v>
      </c>
      <c r="B21" s="22" t="s">
        <v>12</v>
      </c>
      <c r="C21" s="13" t="s">
        <v>0</v>
      </c>
      <c r="D21" s="55">
        <f aca="true" t="shared" si="6" ref="D21:K21">D20/D5*100</f>
        <v>0.4205607476635514</v>
      </c>
      <c r="E21" s="55">
        <f t="shared" si="6"/>
        <v>0.45971563981042657</v>
      </c>
      <c r="F21" s="55">
        <f t="shared" si="6"/>
        <v>0.259433962264151</v>
      </c>
      <c r="G21" s="55">
        <f t="shared" si="6"/>
        <v>0.3084507042253521</v>
      </c>
      <c r="H21" s="55">
        <f t="shared" si="6"/>
        <v>0.2679245283018868</v>
      </c>
      <c r="I21" s="55">
        <f t="shared" si="6"/>
        <v>0.3280952380952381</v>
      </c>
      <c r="J21" s="55">
        <f t="shared" si="6"/>
        <v>0.37674418604651166</v>
      </c>
      <c r="K21" s="55">
        <f t="shared" si="6"/>
        <v>0.5321100917431193</v>
      </c>
      <c r="L21" s="55">
        <f>L20/L5*100</f>
        <v>0.4641324200913242</v>
      </c>
      <c r="M21" s="55">
        <f>M20/M5*100</f>
        <v>0.4316162895927601</v>
      </c>
      <c r="N21" s="55">
        <f>N20/N5*100</f>
        <v>0.4424778761061947</v>
      </c>
      <c r="O21" s="55">
        <f>O20/O5*100</f>
        <v>0.43668122270742366</v>
      </c>
      <c r="P21" s="55">
        <f>P20/P5*100</f>
        <v>0.4329004329004329</v>
      </c>
    </row>
  </sheetData>
  <sheetProtection/>
  <mergeCells count="7">
    <mergeCell ref="A1:K1"/>
    <mergeCell ref="B4:K4"/>
    <mergeCell ref="B2:K2"/>
    <mergeCell ref="B17:L17"/>
    <mergeCell ref="B6:B7"/>
    <mergeCell ref="B10:B11"/>
    <mergeCell ref="B8:B9"/>
  </mergeCells>
  <printOptions/>
  <pageMargins left="0.7" right="0.7"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2:B15"/>
  <sheetViews>
    <sheetView tabSelected="1" zoomScalePageLayoutView="0" workbookViewId="0" topLeftCell="A1">
      <selection activeCell="B19" sqref="B19"/>
    </sheetView>
  </sheetViews>
  <sheetFormatPr defaultColWidth="9.140625" defaultRowHeight="15"/>
  <cols>
    <col min="1" max="1" width="44.00390625" style="0" customWidth="1"/>
    <col min="2" max="2" width="72.8515625" style="0" customWidth="1"/>
  </cols>
  <sheetData>
    <row r="2" spans="1:2" ht="18.75" customHeight="1">
      <c r="A2" s="56" t="s">
        <v>21</v>
      </c>
      <c r="B2" s="57" t="s">
        <v>13</v>
      </c>
    </row>
    <row r="3" spans="1:2" ht="91.5" customHeight="1">
      <c r="A3" s="56" t="s">
        <v>22</v>
      </c>
      <c r="B3" s="57" t="s">
        <v>36</v>
      </c>
    </row>
    <row r="4" spans="1:2" ht="15" customHeight="1">
      <c r="A4" s="56" t="s">
        <v>42</v>
      </c>
      <c r="B4" s="57" t="s">
        <v>41</v>
      </c>
    </row>
    <row r="5" spans="1:2" ht="15">
      <c r="A5" s="56" t="s">
        <v>23</v>
      </c>
      <c r="B5" s="57" t="s">
        <v>24</v>
      </c>
    </row>
    <row r="6" spans="1:2" ht="15.75" customHeight="1">
      <c r="A6" s="56" t="s">
        <v>25</v>
      </c>
      <c r="B6" s="57" t="s">
        <v>43</v>
      </c>
    </row>
    <row r="7" spans="1:2" ht="15" customHeight="1">
      <c r="A7" s="56" t="s">
        <v>26</v>
      </c>
      <c r="B7" s="57" t="s">
        <v>27</v>
      </c>
    </row>
    <row r="8" spans="1:2" ht="14.25" customHeight="1">
      <c r="A8" s="56" t="s">
        <v>28</v>
      </c>
      <c r="B8" s="57" t="s">
        <v>37</v>
      </c>
    </row>
    <row r="9" spans="1:2" ht="144" customHeight="1">
      <c r="A9" s="56" t="s">
        <v>29</v>
      </c>
      <c r="B9" s="57" t="s">
        <v>46</v>
      </c>
    </row>
    <row r="10" spans="1:2" ht="30" customHeight="1">
      <c r="A10" s="56" t="s">
        <v>30</v>
      </c>
      <c r="B10" s="57" t="s">
        <v>38</v>
      </c>
    </row>
    <row r="11" spans="1:2" ht="42.75">
      <c r="A11" s="56" t="s">
        <v>31</v>
      </c>
      <c r="B11" s="57" t="s">
        <v>39</v>
      </c>
    </row>
    <row r="12" spans="1:2" ht="39" customHeight="1">
      <c r="A12" s="58" t="s">
        <v>32</v>
      </c>
      <c r="B12" s="57"/>
    </row>
    <row r="13" spans="1:2" ht="19.5" customHeight="1">
      <c r="A13" s="56" t="s">
        <v>33</v>
      </c>
      <c r="B13" s="57"/>
    </row>
    <row r="14" spans="1:2" ht="15" customHeight="1">
      <c r="A14" s="56" t="s">
        <v>34</v>
      </c>
      <c r="B14" s="57" t="s">
        <v>40</v>
      </c>
    </row>
    <row r="15" spans="1:2" ht="15" customHeight="1">
      <c r="A15" s="56" t="s">
        <v>35</v>
      </c>
      <c r="B15" s="57" t="s">
        <v>47</v>
      </c>
    </row>
    <row r="18" ht="18" customHeight="1"/>
    <row r="19"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2015-12-11T11:52:18Z</cp:lastPrinted>
  <dcterms:created xsi:type="dcterms:W3CDTF">2014-02-27T06:52:53Z</dcterms:created>
  <dcterms:modified xsi:type="dcterms:W3CDTF">2023-11-24T10:29:07Z</dcterms:modified>
  <cp:category/>
  <cp:version/>
  <cp:contentType/>
  <cp:contentStatus/>
</cp:coreProperties>
</file>